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340" activeTab="1"/>
  </bookViews>
  <sheets>
    <sheet name="Règles de calcul" sheetId="1" r:id="rId1"/>
    <sheet name="Feuille de calcul" sheetId="2" r:id="rId2"/>
    <sheet name="Valeurs combo" sheetId="3" r:id="rId3"/>
  </sheets>
  <definedNames>
    <definedName name="_xlnm.Print_Area" localSheetId="1">'Feuille de calcul'!$A$1:$K$47</definedName>
    <definedName name="_xlnm.Print_Area" localSheetId="0">'Règles de calcul'!$A$1:$K$38</definedName>
  </definedNames>
  <calcPr fullCalcOnLoad="1"/>
</workbook>
</file>

<file path=xl/comments1.xml><?xml version="1.0" encoding="utf-8"?>
<comments xmlns="http://schemas.openxmlformats.org/spreadsheetml/2006/main">
  <authors>
    <author>Sylvie MEUNIER</author>
  </authors>
  <commentList>
    <comment ref="C12" authorId="0">
      <text>
        <r>
          <rPr>
            <sz val="10"/>
            <rFont val="Tahoma"/>
            <family val="2"/>
          </rPr>
          <t>Saisir le nombre de caractères dont on veut calculer la longueur</t>
        </r>
      </text>
    </comment>
    <comment ref="C16" authorId="0">
      <text>
        <r>
          <rPr>
            <sz val="8"/>
            <rFont val="Tahoma"/>
            <family val="2"/>
          </rPr>
          <t>Nombre de caractères pris en compte</t>
        </r>
      </text>
    </comment>
    <comment ref="C17" authorId="0">
      <text>
        <r>
          <rPr>
            <sz val="10"/>
            <rFont val="Tahoma"/>
            <family val="2"/>
          </rPr>
          <t>Longueur d'édition calculée (cm)</t>
        </r>
      </text>
    </comment>
    <comment ref="I12" authorId="0">
      <text>
        <r>
          <rPr>
            <sz val="10"/>
            <rFont val="Tahoma"/>
            <family val="2"/>
          </rPr>
          <t>Saisir le nombre de caractères dont on veut calculer la longueur</t>
        </r>
      </text>
    </comment>
    <comment ref="C9" authorId="0">
      <text>
        <r>
          <rPr>
            <sz val="8"/>
            <rFont val="Tahoma"/>
            <family val="2"/>
          </rPr>
          <t>Longueur d'un caractère à l'édition (cm)</t>
        </r>
      </text>
    </comment>
    <comment ref="I9" authorId="0">
      <text>
        <r>
          <rPr>
            <sz val="8"/>
            <rFont val="Tahoma"/>
            <family val="2"/>
          </rPr>
          <t>Longueur d'un caractère à l'édition (cm)</t>
        </r>
      </text>
    </comment>
    <comment ref="I17" authorId="0">
      <text>
        <r>
          <rPr>
            <sz val="10"/>
            <rFont val="Tahoma"/>
            <family val="2"/>
          </rPr>
          <t>Longueur d'édition calculée (cm)</t>
        </r>
      </text>
    </comment>
    <comment ref="B26" authorId="0">
      <text>
        <r>
          <rPr>
            <sz val="10"/>
            <rFont val="Tahoma"/>
            <family val="2"/>
          </rPr>
          <t>Longueur d'édition (cm)</t>
        </r>
      </text>
    </comment>
    <comment ref="D7" authorId="0">
      <text>
        <r>
          <rPr>
            <sz val="8"/>
            <rFont val="Tahoma"/>
            <family val="2"/>
          </rPr>
          <t>% de réduction à appliquer quand il y a plus de n caractères, n étant la limite</t>
        </r>
      </text>
    </comment>
    <comment ref="D8" authorId="0">
      <text>
        <r>
          <rPr>
            <sz val="8"/>
            <rFont val="Tahoma"/>
            <family val="2"/>
          </rPr>
          <t>Nombre de caractères au-dessus desquels on applique le % de réduction</t>
        </r>
      </text>
    </comment>
    <comment ref="J7" authorId="0">
      <text>
        <r>
          <rPr>
            <sz val="8"/>
            <rFont val="Tahoma"/>
            <family val="2"/>
          </rPr>
          <t>% de réduction à appliquer quand il y a plus de n caractères, n étant la limite</t>
        </r>
      </text>
    </comment>
    <comment ref="J8" authorId="0">
      <text>
        <r>
          <rPr>
            <sz val="8"/>
            <rFont val="Tahoma"/>
            <family val="2"/>
          </rPr>
          <t>Nombre de caractères au-dessus desquels on applique le % de réduction</t>
        </r>
      </text>
    </comment>
    <comment ref="I16" authorId="0">
      <text>
        <r>
          <rPr>
            <sz val="8"/>
            <rFont val="Tahoma"/>
            <family val="2"/>
          </rPr>
          <t>Nombre de caractères pris en compte</t>
        </r>
      </text>
    </comment>
    <comment ref="J26" authorId="0">
      <text>
        <r>
          <rPr>
            <sz val="8"/>
            <rFont val="Tahoma"/>
            <family val="2"/>
          </rPr>
          <t>% de réduction à appliquer quand il y a plus de n caractères, n étant la limite</t>
        </r>
      </text>
    </comment>
    <comment ref="J27" authorId="0">
      <text>
        <r>
          <rPr>
            <sz val="8"/>
            <rFont val="Tahoma"/>
            <family val="2"/>
          </rPr>
          <t>Nombre de caractères au-dessus desquels on applique le % de réduction</t>
        </r>
      </text>
    </comment>
    <comment ref="I28" authorId="0">
      <text>
        <r>
          <rPr>
            <sz val="8"/>
            <rFont val="Tahoma"/>
            <family val="2"/>
          </rPr>
          <t>Longueur d'un caractère à l'édition (cm)</t>
        </r>
      </text>
    </comment>
    <comment ref="I35" authorId="0">
      <text>
        <r>
          <rPr>
            <sz val="8"/>
            <rFont val="Tahoma"/>
            <family val="2"/>
          </rPr>
          <t>Nombre de caractères pris en compte</t>
        </r>
      </text>
    </comment>
    <comment ref="I31" authorId="0">
      <text>
        <r>
          <rPr>
            <sz val="10"/>
            <rFont val="Tahoma"/>
            <family val="2"/>
          </rPr>
          <t>Saisir le nombre de caractères dont on veut calculer la longueur</t>
        </r>
      </text>
    </comment>
    <comment ref="I36" authorId="0">
      <text>
        <r>
          <rPr>
            <sz val="10"/>
            <rFont val="Tahoma"/>
            <family val="2"/>
          </rPr>
          <t>Longueur d'édition calculée (cm)</t>
        </r>
      </text>
    </comment>
  </commentList>
</comments>
</file>

<file path=xl/comments2.xml><?xml version="1.0" encoding="utf-8"?>
<comments xmlns="http://schemas.openxmlformats.org/spreadsheetml/2006/main">
  <authors>
    <author>Sylvie MEUNIER</author>
  </authors>
  <commentList>
    <comment ref="D3" authorId="0">
      <text>
        <r>
          <rPr>
            <sz val="8"/>
            <rFont val="Tahoma"/>
            <family val="2"/>
          </rPr>
          <t>Intervalle entre 2 zones</t>
        </r>
      </text>
    </comment>
    <comment ref="D4" authorId="0">
      <text>
        <r>
          <rPr>
            <sz val="8"/>
            <rFont val="Tahoma"/>
            <family val="2"/>
          </rPr>
          <t>Position de la 1ère zone éditée par rapport à la marge gauche</t>
        </r>
      </text>
    </comment>
    <comment ref="I45" authorId="0">
      <text>
        <r>
          <rPr>
            <b/>
            <sz val="10"/>
            <rFont val="Tahoma"/>
            <family val="0"/>
          </rPr>
          <t>Longueur totale de la ligne</t>
        </r>
      </text>
    </comment>
    <comment ref="J45" authorId="0">
      <text>
        <r>
          <rPr>
            <b/>
            <sz val="10"/>
            <rFont val="Tahoma"/>
            <family val="0"/>
          </rPr>
          <t>Longueur des 
zones éditées</t>
        </r>
      </text>
    </comment>
  </commentList>
</comments>
</file>

<file path=xl/sharedStrings.xml><?xml version="1.0" encoding="utf-8"?>
<sst xmlns="http://schemas.openxmlformats.org/spreadsheetml/2006/main" count="51" uniqueCount="32">
  <si>
    <t>Numérique</t>
  </si>
  <si>
    <t>Nb caractères</t>
  </si>
  <si>
    <t>ALPHANUMERIQUE ET ALPHABETIQUE</t>
  </si>
  <si>
    <t>NUMERIQUE</t>
  </si>
  <si>
    <t>Limite</t>
  </si>
  <si>
    <t>Paramètres</t>
  </si>
  <si>
    <t>En cm</t>
  </si>
  <si>
    <t>Long 1 caractère</t>
  </si>
  <si>
    <t>Longueur à l'édition</t>
  </si>
  <si>
    <t>Calculs pour la police ARIAL 9</t>
  </si>
  <si>
    <t>Longueur d'un intervalle (cm)</t>
  </si>
  <si>
    <t>Paramètres de calcul de la feuille</t>
  </si>
  <si>
    <t>Intervalle après</t>
  </si>
  <si>
    <t>Longueur
édition</t>
  </si>
  <si>
    <t>Position
départ</t>
  </si>
  <si>
    <t>DATE</t>
  </si>
  <si>
    <t>% à appliquer</t>
  </si>
  <si>
    <t>Date</t>
  </si>
  <si>
    <t>Type de zone</t>
  </si>
  <si>
    <t>Nb caractères
calculés Alpha</t>
  </si>
  <si>
    <t>Nb caractères 
calculés Numérique</t>
  </si>
  <si>
    <t>Intervalle 
calculé</t>
  </si>
  <si>
    <t>N°</t>
  </si>
  <si>
    <t>Alphanumérique</t>
  </si>
  <si>
    <t>Valeurs combo</t>
  </si>
  <si>
    <t>ARIAL 9</t>
  </si>
  <si>
    <t>Position de départ (cm)</t>
  </si>
  <si>
    <t xml:space="preserve">Total   </t>
  </si>
  <si>
    <t>TEXTE DES MENUS LOCAUX</t>
  </si>
  <si>
    <t>Menu local</t>
  </si>
  <si>
    <t>&lt;Aucun&gt;</t>
  </si>
  <si>
    <t>Nb caractères 
calculés 
Menu Local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</si>
</sst>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/>
      <protection locked="0"/>
    </xf>
    <xf numFmtId="2" fontId="0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hidden="1"/>
    </xf>
    <xf numFmtId="0" fontId="8" fillId="0" borderId="1" xfId="0" applyFont="1" applyBorder="1" applyAlignment="1" applyProtection="1">
      <alignment/>
      <protection hidden="1" locked="0"/>
    </xf>
    <xf numFmtId="2" fontId="0" fillId="0" borderId="1" xfId="0" applyNumberFormat="1" applyBorder="1" applyAlignment="1" applyProtection="1">
      <alignment/>
      <protection hidden="1"/>
    </xf>
    <xf numFmtId="2" fontId="0" fillId="0" borderId="1" xfId="0" applyNumberForma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/>
      <protection hidden="1" locked="0"/>
    </xf>
    <xf numFmtId="2" fontId="0" fillId="2" borderId="1" xfId="0" applyNumberFormat="1" applyFill="1" applyBorder="1" applyAlignment="1" applyProtection="1">
      <alignment/>
      <protection hidden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2" borderId="1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" xfId="0" applyNumberFormat="1" applyFont="1" applyFill="1" applyBorder="1" applyAlignment="1" applyProtection="1">
      <alignment/>
      <protection hidden="1"/>
    </xf>
    <xf numFmtId="2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1" fillId="2" borderId="17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75" zoomScaleNormal="75" zoomScaleSheetLayoutView="100" workbookViewId="0" topLeftCell="A4">
      <selection activeCell="I10" sqref="I10"/>
    </sheetView>
  </sheetViews>
  <sheetFormatPr defaultColWidth="11.421875" defaultRowHeight="12.75"/>
  <cols>
    <col min="1" max="1" width="6.8515625" style="0" customWidth="1"/>
    <col min="2" max="2" width="15.7109375" style="0" customWidth="1"/>
    <col min="3" max="4" width="8.7109375" style="0" customWidth="1"/>
    <col min="5" max="5" width="33.7109375" style="0" customWidth="1"/>
    <col min="6" max="7" width="5.7109375" style="0" customWidth="1"/>
    <col min="8" max="8" width="15.7109375" style="0" customWidth="1"/>
    <col min="9" max="10" width="8.7109375" style="0" customWidth="1"/>
    <col min="11" max="11" width="33.7109375" style="10" customWidth="1"/>
  </cols>
  <sheetData>
    <row r="1" spans="1:11" ht="18">
      <c r="A1" s="67" t="s">
        <v>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ht="12.75"/>
    <row r="3" ht="13.5" thickBot="1"/>
    <row r="4" spans="1:11" s="13" customFormat="1" ht="19.5" customHeight="1" thickBot="1" thickTop="1">
      <c r="A4" s="71" t="s">
        <v>2</v>
      </c>
      <c r="B4" s="80"/>
      <c r="C4" s="80"/>
      <c r="D4" s="80"/>
      <c r="E4" s="81"/>
      <c r="F4" s="37"/>
      <c r="G4" s="71" t="s">
        <v>3</v>
      </c>
      <c r="H4" s="72"/>
      <c r="I4" s="72"/>
      <c r="J4" s="72"/>
      <c r="K4" s="73"/>
    </row>
    <row r="5" spans="1:12" s="3" customFormat="1" ht="13.5" thickTop="1">
      <c r="A5" s="22"/>
      <c r="B5" s="20"/>
      <c r="C5" s="20"/>
      <c r="D5" s="20"/>
      <c r="E5" s="29"/>
      <c r="F5" s="20"/>
      <c r="G5" s="28"/>
      <c r="H5" s="9"/>
      <c r="I5" s="9"/>
      <c r="J5" s="9"/>
      <c r="K5" s="34"/>
      <c r="L5" s="9"/>
    </row>
    <row r="6" spans="1:12" ht="12.75">
      <c r="A6" s="24"/>
      <c r="B6" s="76" t="s">
        <v>5</v>
      </c>
      <c r="C6" s="77"/>
      <c r="D6" s="77"/>
      <c r="E6" s="33"/>
      <c r="F6" s="21"/>
      <c r="G6" s="24"/>
      <c r="H6" s="69" t="s">
        <v>5</v>
      </c>
      <c r="I6" s="69"/>
      <c r="J6" s="70"/>
      <c r="K6" s="23"/>
      <c r="L6" s="7"/>
    </row>
    <row r="7" spans="1:12" s="4" customFormat="1" ht="12.75">
      <c r="A7" s="36"/>
      <c r="B7" s="8" t="s">
        <v>16</v>
      </c>
      <c r="C7" s="6">
        <v>70</v>
      </c>
      <c r="D7" s="11">
        <v>50</v>
      </c>
      <c r="E7" s="31"/>
      <c r="F7" s="17"/>
      <c r="G7" s="36"/>
      <c r="H7" s="8" t="s">
        <v>16</v>
      </c>
      <c r="I7" s="6">
        <v>100</v>
      </c>
      <c r="J7" s="11">
        <v>50</v>
      </c>
      <c r="K7" s="31"/>
      <c r="L7" s="17"/>
    </row>
    <row r="8" spans="1:12" ht="12.75">
      <c r="A8" s="24"/>
      <c r="B8" s="8" t="s">
        <v>4</v>
      </c>
      <c r="C8" s="6">
        <v>8</v>
      </c>
      <c r="D8" s="6">
        <v>15</v>
      </c>
      <c r="E8" s="30"/>
      <c r="F8" s="7"/>
      <c r="G8" s="24"/>
      <c r="H8" s="8" t="s">
        <v>4</v>
      </c>
      <c r="I8" s="6">
        <v>8</v>
      </c>
      <c r="J8" s="11">
        <v>30</v>
      </c>
      <c r="K8" s="23"/>
      <c r="L8" s="7"/>
    </row>
    <row r="9" spans="1:12" ht="12.75">
      <c r="A9" s="24"/>
      <c r="B9" s="8" t="s">
        <v>7</v>
      </c>
      <c r="C9" s="6">
        <v>0.25</v>
      </c>
      <c r="D9" s="7"/>
      <c r="E9" s="30"/>
      <c r="F9" s="7"/>
      <c r="G9" s="24"/>
      <c r="H9" s="8" t="s">
        <v>7</v>
      </c>
      <c r="I9" s="6">
        <v>0.19</v>
      </c>
      <c r="J9" s="7"/>
      <c r="K9" s="23"/>
      <c r="L9" s="7"/>
    </row>
    <row r="10" spans="1:12" ht="12.75">
      <c r="A10" s="24"/>
      <c r="B10" s="7"/>
      <c r="C10" s="7"/>
      <c r="D10" s="7"/>
      <c r="E10" s="30"/>
      <c r="F10" s="7"/>
      <c r="G10" s="24"/>
      <c r="H10" s="7"/>
      <c r="I10" s="7"/>
      <c r="J10" s="7"/>
      <c r="K10" s="23"/>
      <c r="L10" s="7"/>
    </row>
    <row r="11" spans="1:12" ht="12.75">
      <c r="A11" s="24"/>
      <c r="B11" s="7"/>
      <c r="C11" s="7"/>
      <c r="D11" s="7"/>
      <c r="E11" s="30"/>
      <c r="F11" s="7"/>
      <c r="G11" s="24"/>
      <c r="H11" s="7"/>
      <c r="I11" s="7"/>
      <c r="J11" s="7"/>
      <c r="K11" s="23"/>
      <c r="L11" s="7"/>
    </row>
    <row r="12" spans="1:12" ht="12.75">
      <c r="A12" s="24"/>
      <c r="B12" s="66" t="s">
        <v>1</v>
      </c>
      <c r="C12" s="41">
        <v>15</v>
      </c>
      <c r="D12" s="7"/>
      <c r="E12" s="30"/>
      <c r="F12" s="7"/>
      <c r="G12" s="24"/>
      <c r="H12" s="66" t="s">
        <v>1</v>
      </c>
      <c r="I12" s="41">
        <v>30</v>
      </c>
      <c r="J12" s="7"/>
      <c r="K12" s="23"/>
      <c r="L12" s="7"/>
    </row>
    <row r="13" spans="1:12" ht="12.75">
      <c r="A13" s="24"/>
      <c r="B13" s="7"/>
      <c r="C13" s="7"/>
      <c r="D13" s="7"/>
      <c r="E13" s="30"/>
      <c r="F13" s="7"/>
      <c r="G13" s="24"/>
      <c r="H13" s="7"/>
      <c r="I13" s="7"/>
      <c r="J13" s="7"/>
      <c r="K13" s="23"/>
      <c r="L13" s="7"/>
    </row>
    <row r="14" spans="1:12" ht="12.75">
      <c r="A14" s="24"/>
      <c r="B14" s="7"/>
      <c r="C14" s="7"/>
      <c r="D14" s="7"/>
      <c r="E14" s="30"/>
      <c r="F14" s="7"/>
      <c r="G14" s="24"/>
      <c r="H14" s="7"/>
      <c r="I14" s="7"/>
      <c r="J14" s="7"/>
      <c r="K14" s="23"/>
      <c r="L14" s="7"/>
    </row>
    <row r="15" spans="1:12" ht="12.75">
      <c r="A15" s="24"/>
      <c r="B15" s="74" t="s">
        <v>8</v>
      </c>
      <c r="C15" s="75"/>
      <c r="D15" s="7"/>
      <c r="E15" s="30"/>
      <c r="F15" s="7"/>
      <c r="G15" s="24"/>
      <c r="H15" s="74" t="s">
        <v>8</v>
      </c>
      <c r="I15" s="75"/>
      <c r="J15" s="7"/>
      <c r="K15" s="23"/>
      <c r="L15" s="7"/>
    </row>
    <row r="16" spans="1:12" ht="12.75">
      <c r="A16" s="24"/>
      <c r="B16" s="8" t="s">
        <v>1</v>
      </c>
      <c r="C16" s="6">
        <f>ROUND(IF(C12&lt;=C8,C12,IF(C12&lt;=D8,C12*C7/100,C12*D7/100)),0)</f>
        <v>11</v>
      </c>
      <c r="D16" s="7"/>
      <c r="E16" s="30"/>
      <c r="F16" s="7"/>
      <c r="G16" s="24"/>
      <c r="H16" s="8" t="s">
        <v>1</v>
      </c>
      <c r="I16" s="6">
        <f>ROUND(IF(I12&lt;=I8,I12,IF(I12&lt;=J8,I12*I7/100,I12*J7/100)),0)</f>
        <v>30</v>
      </c>
      <c r="J16" s="7"/>
      <c r="K16" s="23"/>
      <c r="L16" s="7"/>
    </row>
    <row r="17" spans="1:12" ht="12.75">
      <c r="A17" s="24"/>
      <c r="B17" s="8" t="s">
        <v>6</v>
      </c>
      <c r="C17" s="65">
        <f>ROUND(C16*C9,1)</f>
        <v>2.8</v>
      </c>
      <c r="D17" s="9"/>
      <c r="E17" s="30"/>
      <c r="F17" s="7"/>
      <c r="G17" s="24"/>
      <c r="H17" s="8" t="s">
        <v>6</v>
      </c>
      <c r="I17" s="64">
        <f>ROUND(I16*I9,1)</f>
        <v>5.7</v>
      </c>
      <c r="J17" s="7"/>
      <c r="K17" s="23"/>
      <c r="L17" s="7"/>
    </row>
    <row r="18" spans="1:12" ht="13.5" thickBot="1">
      <c r="A18" s="25"/>
      <c r="B18" s="26"/>
      <c r="C18" s="26"/>
      <c r="D18" s="26"/>
      <c r="E18" s="32"/>
      <c r="F18" s="7"/>
      <c r="G18" s="25"/>
      <c r="H18" s="26"/>
      <c r="I18" s="26"/>
      <c r="J18" s="26"/>
      <c r="K18" s="27"/>
      <c r="L18" s="7"/>
    </row>
    <row r="19" spans="9:12" ht="13.5" thickTop="1">
      <c r="I19" s="18"/>
      <c r="J19" s="7"/>
      <c r="K19" s="16"/>
      <c r="L19" s="7"/>
    </row>
    <row r="20" spans="2:12" ht="12.75">
      <c r="B20" s="2"/>
      <c r="G20" s="2"/>
      <c r="I20" s="7"/>
      <c r="J20" s="7"/>
      <c r="K20" s="16"/>
      <c r="L20" s="7"/>
    </row>
    <row r="21" spans="9:12" ht="12.75">
      <c r="I21" s="18"/>
      <c r="J21" s="7"/>
      <c r="K21" s="16"/>
      <c r="L21" s="7"/>
    </row>
    <row r="22" spans="9:12" ht="13.5" thickBot="1">
      <c r="I22" s="18"/>
      <c r="J22" s="7"/>
      <c r="K22" s="16"/>
      <c r="L22" s="7"/>
    </row>
    <row r="23" spans="1:11" s="35" customFormat="1" ht="19.5" customHeight="1" thickBot="1" thickTop="1">
      <c r="A23" s="71" t="s">
        <v>15</v>
      </c>
      <c r="B23" s="82"/>
      <c r="C23" s="82"/>
      <c r="D23" s="82"/>
      <c r="E23" s="83"/>
      <c r="F23" s="37"/>
      <c r="G23" s="71" t="s">
        <v>28</v>
      </c>
      <c r="H23" s="72"/>
      <c r="I23" s="72"/>
      <c r="J23" s="72"/>
      <c r="K23" s="73"/>
    </row>
    <row r="24" spans="1:12" ht="13.5" thickTop="1">
      <c r="A24" s="24"/>
      <c r="B24" s="7"/>
      <c r="C24" s="7"/>
      <c r="D24" s="7"/>
      <c r="E24" s="33"/>
      <c r="F24" s="21"/>
      <c r="G24" s="52"/>
      <c r="H24" s="53"/>
      <c r="I24" s="53"/>
      <c r="J24" s="53"/>
      <c r="K24" s="54"/>
      <c r="L24" s="7"/>
    </row>
    <row r="25" spans="1:12" s="4" customFormat="1" ht="12.75">
      <c r="A25" s="36"/>
      <c r="B25" s="74" t="s">
        <v>8</v>
      </c>
      <c r="C25" s="75"/>
      <c r="D25" s="17"/>
      <c r="E25" s="31"/>
      <c r="F25" s="17"/>
      <c r="G25" s="36"/>
      <c r="H25" s="69" t="s">
        <v>5</v>
      </c>
      <c r="I25" s="69"/>
      <c r="J25" s="70"/>
      <c r="K25" s="31"/>
      <c r="L25" s="17"/>
    </row>
    <row r="26" spans="1:12" ht="12.75">
      <c r="A26" s="24"/>
      <c r="B26" s="78">
        <v>1.7</v>
      </c>
      <c r="C26" s="79"/>
      <c r="D26" s="7"/>
      <c r="E26" s="30"/>
      <c r="F26" s="7"/>
      <c r="G26" s="24"/>
      <c r="H26" s="8" t="s">
        <v>16</v>
      </c>
      <c r="I26" s="6">
        <v>70</v>
      </c>
      <c r="J26" s="11">
        <v>60</v>
      </c>
      <c r="K26" s="23"/>
      <c r="L26" s="7"/>
    </row>
    <row r="27" spans="1:11" ht="13.5" thickBot="1">
      <c r="A27" s="25"/>
      <c r="B27" s="26"/>
      <c r="C27" s="26"/>
      <c r="D27" s="26"/>
      <c r="E27" s="32"/>
      <c r="F27" s="7"/>
      <c r="G27" s="24"/>
      <c r="H27" s="8" t="s">
        <v>4</v>
      </c>
      <c r="I27" s="6">
        <v>8</v>
      </c>
      <c r="J27" s="11">
        <v>13</v>
      </c>
      <c r="K27" s="23"/>
    </row>
    <row r="28" spans="1:11" ht="13.5" thickTop="1">
      <c r="A28" s="7"/>
      <c r="G28" s="24"/>
      <c r="H28" s="8" t="s">
        <v>7</v>
      </c>
      <c r="I28" s="6">
        <v>0.23</v>
      </c>
      <c r="J28" s="7"/>
      <c r="K28" s="23"/>
    </row>
    <row r="29" spans="7:11" ht="12.75">
      <c r="G29" s="24"/>
      <c r="H29" s="7"/>
      <c r="I29" s="9"/>
      <c r="J29" s="7"/>
      <c r="K29" s="23"/>
    </row>
    <row r="30" spans="7:11" ht="12.75">
      <c r="G30" s="24"/>
      <c r="H30" s="7"/>
      <c r="I30" s="7"/>
      <c r="J30" s="7"/>
      <c r="K30" s="23"/>
    </row>
    <row r="31" spans="7:11" ht="12.75" customHeight="1">
      <c r="G31" s="24"/>
      <c r="H31" s="66" t="s">
        <v>1</v>
      </c>
      <c r="I31" s="55">
        <v>25</v>
      </c>
      <c r="J31" s="7"/>
      <c r="K31" s="23"/>
    </row>
    <row r="32" spans="7:11" ht="12.75" customHeight="1">
      <c r="G32" s="24"/>
      <c r="H32" s="7"/>
      <c r="I32" s="7"/>
      <c r="J32" s="7"/>
      <c r="K32" s="23"/>
    </row>
    <row r="33" spans="7:11" ht="12.75" customHeight="1">
      <c r="G33" s="24"/>
      <c r="H33" s="7"/>
      <c r="I33" s="7"/>
      <c r="J33" s="7"/>
      <c r="K33" s="23"/>
    </row>
    <row r="34" spans="7:11" ht="12.75" customHeight="1">
      <c r="G34" s="24"/>
      <c r="H34" s="74" t="s">
        <v>8</v>
      </c>
      <c r="I34" s="75"/>
      <c r="J34" s="7"/>
      <c r="K34" s="23"/>
    </row>
    <row r="35" spans="7:11" ht="12.75" customHeight="1">
      <c r="G35" s="24"/>
      <c r="H35" s="8" t="s">
        <v>1</v>
      </c>
      <c r="I35" s="6">
        <f>ROUND(IF(I31&lt;=I27,I31,IF(I31&lt;=J27,I31*I26/100,I31*J26/100)),0)</f>
        <v>15</v>
      </c>
      <c r="J35" s="7"/>
      <c r="K35" s="23"/>
    </row>
    <row r="36" spans="7:11" ht="12.75">
      <c r="G36" s="24"/>
      <c r="H36" s="8" t="s">
        <v>6</v>
      </c>
      <c r="I36" s="64">
        <f>ROUND(I35*I28,1)</f>
        <v>3.5</v>
      </c>
      <c r="J36" s="7"/>
      <c r="K36" s="23"/>
    </row>
    <row r="37" spans="7:11" ht="13.5" thickBot="1">
      <c r="G37" s="25"/>
      <c r="H37" s="26"/>
      <c r="I37" s="26"/>
      <c r="J37" s="26"/>
      <c r="K37" s="27"/>
    </row>
    <row r="38" ht="13.5" thickTop="1"/>
    <row r="40" spans="1:3" ht="12.75">
      <c r="A40" s="7"/>
      <c r="B40" s="61"/>
      <c r="C40" s="7"/>
    </row>
    <row r="41" spans="1:3" ht="12.75">
      <c r="A41" s="7"/>
      <c r="B41" s="62"/>
      <c r="C41" s="7"/>
    </row>
    <row r="42" spans="1:3" ht="12.75">
      <c r="A42" s="7"/>
      <c r="B42" s="7"/>
      <c r="C42" s="7"/>
    </row>
    <row r="43" spans="1:3" ht="12.75">
      <c r="A43" s="7"/>
      <c r="B43" s="21"/>
      <c r="C43" s="7"/>
    </row>
    <row r="44" spans="1:3" ht="12.75">
      <c r="A44" s="7"/>
      <c r="B44" s="7"/>
      <c r="C44" s="7"/>
    </row>
    <row r="45" spans="1:3" ht="12.75">
      <c r="A45" s="7"/>
      <c r="B45" s="7"/>
      <c r="C45" s="7"/>
    </row>
  </sheetData>
  <sheetProtection password="CA45" sheet="1" objects="1" scenarios="1"/>
  <mergeCells count="13">
    <mergeCell ref="B26:C26"/>
    <mergeCell ref="A4:E4"/>
    <mergeCell ref="A23:E23"/>
    <mergeCell ref="H34:I34"/>
    <mergeCell ref="G4:K4"/>
    <mergeCell ref="A1:K1"/>
    <mergeCell ref="H25:J25"/>
    <mergeCell ref="G23:K23"/>
    <mergeCell ref="B15:C15"/>
    <mergeCell ref="B6:D6"/>
    <mergeCell ref="H6:J6"/>
    <mergeCell ref="H15:I15"/>
    <mergeCell ref="B25:C25"/>
  </mergeCells>
  <printOptions/>
  <pageMargins left="0.7874015748031497" right="0.7874015748031497" top="0.984251968503937" bottom="0.984251968503937" header="0.5118110236220472" footer="0.5118110236220472"/>
  <pageSetup cellComments="asDisplayed" fitToHeight="0" fitToWidth="1" horizontalDpi="600" verticalDpi="600" orientation="landscape" paperSize="9" scale="86" r:id="rId3"/>
  <rowBreaks count="1" manualBreakCount="1">
    <brk id="38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workbookViewId="0" topLeftCell="B1">
      <selection activeCell="B21" sqref="B21"/>
    </sheetView>
  </sheetViews>
  <sheetFormatPr defaultColWidth="11.421875" defaultRowHeight="12.75"/>
  <cols>
    <col min="1" max="1" width="7.7109375" style="0" customWidth="1"/>
    <col min="2" max="2" width="13.140625" style="0" customWidth="1"/>
    <col min="3" max="3" width="18.7109375" style="0" customWidth="1"/>
    <col min="4" max="4" width="8.421875" style="0" customWidth="1"/>
    <col min="5" max="5" width="14.00390625" style="0" hidden="1" customWidth="1"/>
    <col min="6" max="7" width="14.421875" style="0" hidden="1" customWidth="1"/>
    <col min="8" max="8" width="11.421875" style="0" hidden="1" customWidth="1"/>
    <col min="9" max="9" width="13.421875" style="0" bestFit="1" customWidth="1"/>
    <col min="11" max="11" width="6.7109375" style="0" customWidth="1"/>
  </cols>
  <sheetData>
    <row r="1" spans="2:9" ht="18">
      <c r="B1" s="84" t="s">
        <v>11</v>
      </c>
      <c r="C1" s="84"/>
      <c r="D1" s="84"/>
      <c r="E1" s="84"/>
      <c r="F1" s="1"/>
      <c r="G1" s="1"/>
      <c r="I1" s="19" t="s">
        <v>25</v>
      </c>
    </row>
    <row r="2" spans="2:5" ht="12.75">
      <c r="B2" s="12"/>
      <c r="C2" s="12"/>
      <c r="D2" s="1"/>
      <c r="E2" s="1"/>
    </row>
    <row r="3" spans="2:4" ht="12.75">
      <c r="B3" s="85" t="s">
        <v>10</v>
      </c>
      <c r="C3" s="86"/>
      <c r="D3" s="43">
        <v>0.1</v>
      </c>
    </row>
    <row r="4" spans="2:5" ht="12.75">
      <c r="B4" s="85" t="s">
        <v>26</v>
      </c>
      <c r="C4" s="86"/>
      <c r="D4" s="44">
        <v>0.25</v>
      </c>
      <c r="E4" s="7"/>
    </row>
    <row r="5" spans="2:7" ht="12.75">
      <c r="B5" s="15"/>
      <c r="C5" s="15"/>
      <c r="D5" s="40"/>
      <c r="E5" s="7"/>
      <c r="F5" s="2"/>
      <c r="G5" s="2"/>
    </row>
    <row r="6" ht="10.5" customHeight="1"/>
    <row r="7" spans="1:10" s="14" customFormat="1" ht="36.75" customHeight="1">
      <c r="A7" s="38" t="s">
        <v>22</v>
      </c>
      <c r="B7" s="38" t="s">
        <v>1</v>
      </c>
      <c r="C7" s="39" t="s">
        <v>18</v>
      </c>
      <c r="D7" s="39" t="s">
        <v>12</v>
      </c>
      <c r="E7" s="39" t="s">
        <v>19</v>
      </c>
      <c r="F7" s="39" t="s">
        <v>20</v>
      </c>
      <c r="G7" s="39" t="s">
        <v>31</v>
      </c>
      <c r="H7" s="39" t="s">
        <v>21</v>
      </c>
      <c r="I7" s="39" t="s">
        <v>14</v>
      </c>
      <c r="J7" s="39" t="s">
        <v>13</v>
      </c>
    </row>
    <row r="8" spans="1:10" ht="18" customHeight="1">
      <c r="A8" s="5">
        <v>1</v>
      </c>
      <c r="B8" s="42">
        <v>0</v>
      </c>
      <c r="C8" s="50">
        <v>5</v>
      </c>
      <c r="D8" s="46" t="b">
        <v>0</v>
      </c>
      <c r="E8" s="45">
        <f>ROUND(IF($B8&lt;='Règles de calcul'!$C$8,$B8,IF($B8&lt;='Règles de calcul'!$D$8,$B8*'Règles de calcul'!$C$7/100,$B8*'Règles de calcul'!$D$7/100)),0)</f>
        <v>0</v>
      </c>
      <c r="F8" s="45">
        <f>ROUND(IF($B8&lt;='Règles de calcul'!$I$8,$B8,IF($B8&lt;='Règles de calcul'!$J$8,$B8*'Règles de calcul'!$I$7/100,$B8*'Règles de calcul'!$J$7/100)),0)</f>
        <v>0</v>
      </c>
      <c r="G8" s="45">
        <f>ROUND(IF($B8&lt;='Règles de calcul'!$I$27,$B8,IF($B8&lt;='Règles de calcul'!$J$27,$B8*'Règles de calcul'!$I$26/100,$B8*'Règles de calcul'!$J$26/100)),0)</f>
        <v>0</v>
      </c>
      <c r="H8" s="47">
        <f>IF($C8=5,0,IF($D8,$D$3,0))</f>
        <v>0</v>
      </c>
      <c r="I8" s="47">
        <f>$D$4</f>
        <v>0.25</v>
      </c>
      <c r="J8" s="63">
        <f>IF($C8=5,0,ROUND(IF($C8=3,'Règles de calcul'!$B$26,IF($C8=4,$G8*'Règles de calcul'!$I$28,IF($C8=1,$E8*'Règles de calcul'!$C$9,$F8*'Règles de calcul'!$I$9))),1))</f>
        <v>0</v>
      </c>
    </row>
    <row r="9" spans="1:10" ht="18" customHeight="1">
      <c r="A9" s="5">
        <f>A8+1</f>
        <v>2</v>
      </c>
      <c r="B9" s="42">
        <v>0</v>
      </c>
      <c r="C9" s="50">
        <v>5</v>
      </c>
      <c r="D9" s="46" t="b">
        <v>0</v>
      </c>
      <c r="E9" s="45">
        <f>ROUND(IF($B9&lt;='Règles de calcul'!$C$8,$B9,IF($B9&lt;='Règles de calcul'!$D$8,$B9*'Règles de calcul'!$C$7/100,$B9*'Règles de calcul'!$D$7/100)),0)</f>
        <v>0</v>
      </c>
      <c r="F9" s="45">
        <f>ROUND(IF($B9&lt;='Règles de calcul'!$I$8,$B9,IF($B9&lt;='Règles de calcul'!$J$8,$B9*'Règles de calcul'!$I$7/100,$B9*'Règles de calcul'!$J$7/100)),0)</f>
        <v>0</v>
      </c>
      <c r="G9" s="45">
        <f>ROUND(IF($B9&lt;='Règles de calcul'!$I$27,$B9,IF($B9&lt;='Règles de calcul'!$J$27,$B9*'Règles de calcul'!$I$26/100,$B9*'Règles de calcul'!$J$26/100)),0)</f>
        <v>0</v>
      </c>
      <c r="H9" s="47">
        <f>IF($C9=5,0,IF($D9,$D$3,0))</f>
        <v>0</v>
      </c>
      <c r="I9" s="47">
        <f aca="true" t="shared" si="0" ref="I9:I37">$I8+$J8+$H8</f>
        <v>0.25</v>
      </c>
      <c r="J9" s="63">
        <f>IF($C9=5,0,ROUND(IF($C9=3,'Règles de calcul'!$B$26,IF($C9=4,$G9*'Règles de calcul'!$I$28,IF($C9=1,$E9*'Règles de calcul'!$C$9,$F9*'Règles de calcul'!$I$9))),1))</f>
        <v>0</v>
      </c>
    </row>
    <row r="10" spans="1:10" ht="18" customHeight="1">
      <c r="A10" s="5">
        <f aca="true" t="shared" si="1" ref="A10:A44">A9+1</f>
        <v>3</v>
      </c>
      <c r="B10" s="42">
        <v>0</v>
      </c>
      <c r="C10" s="50">
        <v>5</v>
      </c>
      <c r="D10" s="46" t="b">
        <v>0</v>
      </c>
      <c r="E10" s="45">
        <f>ROUND(IF($B10&lt;='Règles de calcul'!$C$8,$B10,IF($B10&lt;='Règles de calcul'!$D$8,$B10*'Règles de calcul'!$C$7/100,$B10*'Règles de calcul'!$D$7/100)),0)</f>
        <v>0</v>
      </c>
      <c r="F10" s="45">
        <f>ROUND(IF($B10&lt;='Règles de calcul'!$I$8,$B10,IF($B10&lt;='Règles de calcul'!$J$8,$B10*'Règles de calcul'!$I$7/100,$B10*'Règles de calcul'!$J$7/100)),0)</f>
        <v>0</v>
      </c>
      <c r="G10" s="45">
        <f>ROUND(IF($B10&lt;='Règles de calcul'!$I$27,$B10,IF($B10&lt;='Règles de calcul'!$J$27,$B10*'Règles de calcul'!$I$26/100,$B10*'Règles de calcul'!$J$26/100)),0)</f>
        <v>0</v>
      </c>
      <c r="H10" s="47">
        <f>IF($C10=5,0,IF($D10,$D$3,0))</f>
        <v>0</v>
      </c>
      <c r="I10" s="47">
        <f t="shared" si="0"/>
        <v>0.25</v>
      </c>
      <c r="J10" s="63">
        <f>IF($C10=5,0,ROUND(IF($C10=3,'Règles de calcul'!$B$26,IF($C10=4,$G10*'Règles de calcul'!$I$28,IF($C10=1,$E10*'Règles de calcul'!$C$9,$F10*'Règles de calcul'!$I$9))),1))</f>
        <v>0</v>
      </c>
    </row>
    <row r="11" spans="1:10" ht="18" customHeight="1">
      <c r="A11" s="5">
        <f t="shared" si="1"/>
        <v>4</v>
      </c>
      <c r="B11" s="42">
        <v>0</v>
      </c>
      <c r="C11" s="50">
        <v>5</v>
      </c>
      <c r="D11" s="46" t="b">
        <v>0</v>
      </c>
      <c r="E11" s="45">
        <f>ROUND(IF($B11&lt;='Règles de calcul'!$C$8,$B11,IF($B11&lt;='Règles de calcul'!$D$8,$B11*'Règles de calcul'!$C$7/100,$B11*'Règles de calcul'!$D$7/100)),0)</f>
        <v>0</v>
      </c>
      <c r="F11" s="45">
        <f>ROUND(IF($B11&lt;='Règles de calcul'!$I$8,$B11,IF($B11&lt;='Règles de calcul'!$J$8,$B11*'Règles de calcul'!$I$7/100,$B11*'Règles de calcul'!$J$7/100)),0)</f>
        <v>0</v>
      </c>
      <c r="G11" s="45">
        <f>ROUND(IF($B11&lt;='Règles de calcul'!$I$27,$B11,IF($B11&lt;='Règles de calcul'!$J$27,$B11*'Règles de calcul'!$I$26/100,$B11*'Règles de calcul'!$J$26/100)),0)</f>
        <v>0</v>
      </c>
      <c r="H11" s="47">
        <f>IF($C11=5,0,IF($D11,$D$3,0))</f>
        <v>0</v>
      </c>
      <c r="I11" s="47">
        <f t="shared" si="0"/>
        <v>0.25</v>
      </c>
      <c r="J11" s="63">
        <f>IF($C11=5,0,ROUND(IF($C11=3,'Règles de calcul'!$B$26,IF($C11=4,$G11*'Règles de calcul'!$I$28,IF($C11=1,$E11*'Règles de calcul'!$C$9,$F11*'Règles de calcul'!$I$9))),1))</f>
        <v>0</v>
      </c>
    </row>
    <row r="12" spans="1:10" ht="18" customHeight="1">
      <c r="A12" s="5">
        <f t="shared" si="1"/>
        <v>5</v>
      </c>
      <c r="B12" s="42">
        <v>0</v>
      </c>
      <c r="C12" s="50">
        <v>5</v>
      </c>
      <c r="D12" s="46" t="b">
        <v>0</v>
      </c>
      <c r="E12" s="45">
        <f>ROUND(IF($B12&lt;='Règles de calcul'!$C$8,$B12,IF($B12&lt;='Règles de calcul'!$D$8,$B12*'Règles de calcul'!$C$7/100,$B12*'Règles de calcul'!$D$7/100)),0)</f>
        <v>0</v>
      </c>
      <c r="F12" s="45">
        <f>ROUND(IF($B12&lt;='Règles de calcul'!$I$8,$B12,IF($B12&lt;='Règles de calcul'!$J$8,$B12*'Règles de calcul'!$I$7/100,$B12*'Règles de calcul'!$J$7/100)),0)</f>
        <v>0</v>
      </c>
      <c r="G12" s="45">
        <f>ROUND(IF($B12&lt;='Règles de calcul'!$I$27,$B12,IF($B12&lt;='Règles de calcul'!$J$27,$B12*'Règles de calcul'!$I$26/100,$B12*'Règles de calcul'!$J$26/100)),0)</f>
        <v>0</v>
      </c>
      <c r="H12" s="47">
        <f>IF($C12=5,0,IF($D12,$D$3,0))</f>
        <v>0</v>
      </c>
      <c r="I12" s="47">
        <f t="shared" si="0"/>
        <v>0.25</v>
      </c>
      <c r="J12" s="63">
        <f>IF($C12=5,0,ROUND(IF($C12=3,'Règles de calcul'!$B$26,IF($C12=4,$G12*'Règles de calcul'!$I$28,IF($C12=1,$E12*'Règles de calcul'!$C$9,$F12*'Règles de calcul'!$I$9))),1))</f>
        <v>0</v>
      </c>
    </row>
    <row r="13" spans="1:10" ht="18" customHeight="1">
      <c r="A13" s="5">
        <f t="shared" si="1"/>
        <v>6</v>
      </c>
      <c r="B13" s="42">
        <v>0</v>
      </c>
      <c r="C13" s="50">
        <v>5</v>
      </c>
      <c r="D13" s="46" t="b">
        <v>0</v>
      </c>
      <c r="E13" s="45">
        <f>ROUND(IF($B13&lt;='Règles de calcul'!$C$8,$B13,IF($B13&lt;='Règles de calcul'!$D$8,$B13*'Règles de calcul'!$C$7/100,$B13*'Règles de calcul'!$D$7/100)),0)</f>
        <v>0</v>
      </c>
      <c r="F13" s="45">
        <f>ROUND(IF($B13&lt;='Règles de calcul'!$I$8,$B13,IF($B13&lt;='Règles de calcul'!$J$8,$B13*'Règles de calcul'!$I$7/100,$B13*'Règles de calcul'!$J$7/100)),0)</f>
        <v>0</v>
      </c>
      <c r="G13" s="45">
        <f>ROUND(IF($B13&lt;='Règles de calcul'!$I$27,$B13,IF($B13&lt;='Règles de calcul'!$J$27,$B13*'Règles de calcul'!$I$26/100,$B13*'Règles de calcul'!$J$26/100)),0)</f>
        <v>0</v>
      </c>
      <c r="H13" s="47">
        <f>IF($C13=5,0,IF($D13,$D$3,0))</f>
        <v>0</v>
      </c>
      <c r="I13" s="47">
        <f t="shared" si="0"/>
        <v>0.25</v>
      </c>
      <c r="J13" s="63">
        <f>IF($C13=5,0,ROUND(IF($C13=3,'Règles de calcul'!$B$26,IF($C13=4,$G13*'Règles de calcul'!$I$28,IF($C13=1,$E13*'Règles de calcul'!$C$9,$F13*'Règles de calcul'!$I$9))),1))</f>
        <v>0</v>
      </c>
    </row>
    <row r="14" spans="1:10" ht="18" customHeight="1">
      <c r="A14" s="5">
        <f t="shared" si="1"/>
        <v>7</v>
      </c>
      <c r="B14" s="42">
        <v>0</v>
      </c>
      <c r="C14" s="50">
        <v>5</v>
      </c>
      <c r="D14" s="46" t="b">
        <v>0</v>
      </c>
      <c r="E14" s="45">
        <f>ROUND(IF($B14&lt;='Règles de calcul'!$C$8,$B14,IF($B14&lt;='Règles de calcul'!$D$8,$B14*'Règles de calcul'!$C$7/100,$B14*'Règles de calcul'!$D$7/100)),0)</f>
        <v>0</v>
      </c>
      <c r="F14" s="45">
        <f>ROUND(IF($B14&lt;='Règles de calcul'!$I$8,$B14,IF($B14&lt;='Règles de calcul'!$J$8,$B14*'Règles de calcul'!$I$7/100,$B14*'Règles de calcul'!$J$7/100)),0)</f>
        <v>0</v>
      </c>
      <c r="G14" s="45">
        <f>ROUND(IF($B14&lt;='Règles de calcul'!$I$27,$B14,IF($B14&lt;='Règles de calcul'!$J$27,$B14*'Règles de calcul'!$I$26/100,$B14*'Règles de calcul'!$J$26/100)),0)</f>
        <v>0</v>
      </c>
      <c r="H14" s="47">
        <f>IF($C14=5,0,IF($D14,$D$3,0))</f>
        <v>0</v>
      </c>
      <c r="I14" s="47">
        <f t="shared" si="0"/>
        <v>0.25</v>
      </c>
      <c r="J14" s="63">
        <f>IF($C14=5,0,ROUND(IF($C14=3,'Règles de calcul'!$B$26,IF($C14=4,$G14*'Règles de calcul'!$I$28,IF($C14=1,$E14*'Règles de calcul'!$C$9,$F14*'Règles de calcul'!$I$9))),1))</f>
        <v>0</v>
      </c>
    </row>
    <row r="15" spans="1:10" ht="18" customHeight="1">
      <c r="A15" s="5">
        <f t="shared" si="1"/>
        <v>8</v>
      </c>
      <c r="B15" s="42">
        <v>0</v>
      </c>
      <c r="C15" s="50">
        <v>5</v>
      </c>
      <c r="D15" s="46" t="b">
        <v>0</v>
      </c>
      <c r="E15" s="45">
        <f>ROUND(IF($B15&lt;='Règles de calcul'!$C$8,$B15,IF($B15&lt;='Règles de calcul'!$D$8,$B15*'Règles de calcul'!$C$7/100,$B15*'Règles de calcul'!$D$7/100)),0)</f>
        <v>0</v>
      </c>
      <c r="F15" s="45">
        <f>ROUND(IF($B15&lt;='Règles de calcul'!$I$8,$B15,IF($B15&lt;='Règles de calcul'!$J$8,$B15*'Règles de calcul'!$I$7/100,$B15*'Règles de calcul'!$J$7/100)),0)</f>
        <v>0</v>
      </c>
      <c r="G15" s="45">
        <f>ROUND(IF($B15&lt;='Règles de calcul'!$I$27,$B15,IF($B15&lt;='Règles de calcul'!$J$27,$B15*'Règles de calcul'!$I$26/100,$B15*'Règles de calcul'!$J$26/100)),0)</f>
        <v>0</v>
      </c>
      <c r="H15" s="47">
        <f>IF($C15=5,0,IF($D15,$D$3,0))</f>
        <v>0</v>
      </c>
      <c r="I15" s="47">
        <f t="shared" si="0"/>
        <v>0.25</v>
      </c>
      <c r="J15" s="63">
        <f>IF($C15=5,0,ROUND(IF($C15=3,'Règles de calcul'!$B$26,IF($C15=4,$G15*'Règles de calcul'!$I$28,IF($C15=1,$E15*'Règles de calcul'!$C$9,$F15*'Règles de calcul'!$I$9))),1))</f>
        <v>0</v>
      </c>
    </row>
    <row r="16" spans="1:10" ht="18" customHeight="1">
      <c r="A16" s="5">
        <f t="shared" si="1"/>
        <v>9</v>
      </c>
      <c r="B16" s="42">
        <v>0</v>
      </c>
      <c r="C16" s="50">
        <v>5</v>
      </c>
      <c r="D16" s="46" t="b">
        <v>0</v>
      </c>
      <c r="E16" s="45">
        <f>ROUND(IF($B16&lt;='Règles de calcul'!$C$8,$B16,IF($B16&lt;='Règles de calcul'!$D$8,$B16*'Règles de calcul'!$C$7/100,$B16*'Règles de calcul'!$D$7/100)),0)</f>
        <v>0</v>
      </c>
      <c r="F16" s="45">
        <f>ROUND(IF($B16&lt;='Règles de calcul'!$I$8,$B16,IF($B16&lt;='Règles de calcul'!$J$8,$B16*'Règles de calcul'!$I$7/100,$B16*'Règles de calcul'!$J$7/100)),0)</f>
        <v>0</v>
      </c>
      <c r="G16" s="45">
        <f>ROUND(IF($B16&lt;='Règles de calcul'!$I$27,$B16,IF($B16&lt;='Règles de calcul'!$J$27,$B16*'Règles de calcul'!$I$26/100,$B16*'Règles de calcul'!$J$26/100)),0)</f>
        <v>0</v>
      </c>
      <c r="H16" s="47">
        <f aca="true" t="shared" si="2" ref="H16:H44">IF($C16=5,0,IF($D16,$D$3,0))</f>
        <v>0</v>
      </c>
      <c r="I16" s="47">
        <f t="shared" si="0"/>
        <v>0.25</v>
      </c>
      <c r="J16" s="63">
        <f>IF($C16=5,0,ROUND(IF($C16=3,'Règles de calcul'!$B$26,IF($C16=4,$G16*'Règles de calcul'!$I$28,IF($C16=1,$E16*'Règles de calcul'!$C$9,$F16*'Règles de calcul'!$I$9))),1))</f>
        <v>0</v>
      </c>
    </row>
    <row r="17" spans="1:10" ht="18" customHeight="1">
      <c r="A17" s="5">
        <f t="shared" si="1"/>
        <v>10</v>
      </c>
      <c r="B17" s="42">
        <v>0</v>
      </c>
      <c r="C17" s="50">
        <v>5</v>
      </c>
      <c r="D17" s="46" t="b">
        <v>0</v>
      </c>
      <c r="E17" s="45">
        <f>ROUND(IF($B17&lt;='Règles de calcul'!$C$8,$B17,IF($B17&lt;='Règles de calcul'!$D$8,$B17*'Règles de calcul'!$C$7/100,$B17*'Règles de calcul'!$D$7/100)),0)</f>
        <v>0</v>
      </c>
      <c r="F17" s="45">
        <f>ROUND(IF($B17&lt;='Règles de calcul'!$I$8,$B17,IF($B17&lt;='Règles de calcul'!$J$8,$B17*'Règles de calcul'!$I$7/100,$B17*'Règles de calcul'!$J$7/100)),0)</f>
        <v>0</v>
      </c>
      <c r="G17" s="45">
        <f>ROUND(IF($B17&lt;='Règles de calcul'!$I$27,$B17,IF($B17&lt;='Règles de calcul'!$J$27,$B17*'Règles de calcul'!$I$26/100,$B17*'Règles de calcul'!$J$26/100)),0)</f>
        <v>0</v>
      </c>
      <c r="H17" s="47">
        <f t="shared" si="2"/>
        <v>0</v>
      </c>
      <c r="I17" s="47">
        <f t="shared" si="0"/>
        <v>0.25</v>
      </c>
      <c r="J17" s="63">
        <f>IF($C17=5,0,ROUND(IF($C17=3,'Règles de calcul'!$B$26,IF($C17=4,$G17*'Règles de calcul'!$I$28,IF($C17=1,$E17*'Règles de calcul'!$C$9,$F17*'Règles de calcul'!$I$9))),1))</f>
        <v>0</v>
      </c>
    </row>
    <row r="18" spans="1:10" ht="18" customHeight="1">
      <c r="A18" s="5">
        <f t="shared" si="1"/>
        <v>11</v>
      </c>
      <c r="B18" s="42">
        <v>0</v>
      </c>
      <c r="C18" s="50">
        <v>5</v>
      </c>
      <c r="D18" s="46" t="b">
        <v>0</v>
      </c>
      <c r="E18" s="45">
        <f>ROUND(IF($B18&lt;='Règles de calcul'!$C$8,$B18,IF($B18&lt;='Règles de calcul'!$D$8,$B18*'Règles de calcul'!$C$7/100,$B18*'Règles de calcul'!$D$7/100)),0)</f>
        <v>0</v>
      </c>
      <c r="F18" s="45">
        <f>ROUND(IF($B18&lt;='Règles de calcul'!$I$8,$B18,IF($B18&lt;='Règles de calcul'!$J$8,$B18*'Règles de calcul'!$I$7/100,$B18*'Règles de calcul'!$J$7/100)),0)</f>
        <v>0</v>
      </c>
      <c r="G18" s="45">
        <f>ROUND(IF($B18&lt;='Règles de calcul'!$I$27,$B18,IF($B18&lt;='Règles de calcul'!$J$27,$B18*'Règles de calcul'!$I$26/100,$B18*'Règles de calcul'!$J$26/100)),0)</f>
        <v>0</v>
      </c>
      <c r="H18" s="47">
        <f t="shared" si="2"/>
        <v>0</v>
      </c>
      <c r="I18" s="47">
        <f t="shared" si="0"/>
        <v>0.25</v>
      </c>
      <c r="J18" s="63">
        <f>IF($C18=5,0,ROUND(IF($C18=3,'Règles de calcul'!$B$26,IF($C18=4,$G18*'Règles de calcul'!$I$28,IF($C18=1,$E18*'Règles de calcul'!$C$9,$F18*'Règles de calcul'!$I$9))),1))</f>
        <v>0</v>
      </c>
    </row>
    <row r="19" spans="1:10" ht="18" customHeight="1">
      <c r="A19" s="5">
        <f t="shared" si="1"/>
        <v>12</v>
      </c>
      <c r="B19" s="42">
        <v>0</v>
      </c>
      <c r="C19" s="50">
        <v>5</v>
      </c>
      <c r="D19" s="46" t="b">
        <v>0</v>
      </c>
      <c r="E19" s="45">
        <f>ROUND(IF($B19&lt;='Règles de calcul'!$C$8,$B19,IF($B19&lt;='Règles de calcul'!$D$8,$B19*'Règles de calcul'!$C$7/100,$B19*'Règles de calcul'!$D$7/100)),0)</f>
        <v>0</v>
      </c>
      <c r="F19" s="45">
        <f>ROUND(IF($B19&lt;='Règles de calcul'!$I$8,$B19,IF($B19&lt;='Règles de calcul'!$J$8,$B19*'Règles de calcul'!$I$7/100,$B19*'Règles de calcul'!$J$7/100)),0)</f>
        <v>0</v>
      </c>
      <c r="G19" s="45">
        <f>ROUND(IF($B19&lt;='Règles de calcul'!$I$27,$B19,IF($B19&lt;='Règles de calcul'!$J$27,$B19*'Règles de calcul'!$I$26/100,$B19*'Règles de calcul'!$J$26/100)),0)</f>
        <v>0</v>
      </c>
      <c r="H19" s="47">
        <f t="shared" si="2"/>
        <v>0</v>
      </c>
      <c r="I19" s="47">
        <f t="shared" si="0"/>
        <v>0.25</v>
      </c>
      <c r="J19" s="63">
        <f>IF($C19=5,0,ROUND(IF($C19=3,'Règles de calcul'!$B$26,IF($C19=4,$G19*'Règles de calcul'!$I$28,IF($C19=1,$E19*'Règles de calcul'!$C$9,$F19*'Règles de calcul'!$I$9))),1))</f>
        <v>0</v>
      </c>
    </row>
    <row r="20" spans="1:10" ht="18" customHeight="1">
      <c r="A20" s="5">
        <f t="shared" si="1"/>
        <v>13</v>
      </c>
      <c r="B20" s="42">
        <v>0</v>
      </c>
      <c r="C20" s="50">
        <v>5</v>
      </c>
      <c r="D20" s="46" t="b">
        <v>0</v>
      </c>
      <c r="E20" s="45">
        <f>ROUND(IF($B20&lt;='Règles de calcul'!$C$8,$B20,IF($B20&lt;='Règles de calcul'!$D$8,$B20*'Règles de calcul'!$C$7/100,$B20*'Règles de calcul'!$D$7/100)),0)</f>
        <v>0</v>
      </c>
      <c r="F20" s="45">
        <f>ROUND(IF($B20&lt;='Règles de calcul'!$I$8,$B20,IF($B20&lt;='Règles de calcul'!$J$8,$B20*'Règles de calcul'!$I$7/100,$B20*'Règles de calcul'!$J$7/100)),0)</f>
        <v>0</v>
      </c>
      <c r="G20" s="45">
        <f>ROUND(IF($B20&lt;='Règles de calcul'!$I$27,$B20,IF($B20&lt;='Règles de calcul'!$J$27,$B20*'Règles de calcul'!$I$26/100,$B20*'Règles de calcul'!$J$26/100)),0)</f>
        <v>0</v>
      </c>
      <c r="H20" s="47">
        <f t="shared" si="2"/>
        <v>0</v>
      </c>
      <c r="I20" s="47">
        <f t="shared" si="0"/>
        <v>0.25</v>
      </c>
      <c r="J20" s="63">
        <f>IF($C20=5,0,ROUND(IF($C20=3,'Règles de calcul'!$B$26,IF($C20=4,$G20*'Règles de calcul'!$I$28,IF($C20=1,$E20*'Règles de calcul'!$C$9,$F20*'Règles de calcul'!$I$9))),1))</f>
        <v>0</v>
      </c>
    </row>
    <row r="21" spans="1:10" ht="18" customHeight="1">
      <c r="A21" s="5">
        <f t="shared" si="1"/>
        <v>14</v>
      </c>
      <c r="B21" s="42">
        <v>0</v>
      </c>
      <c r="C21" s="50">
        <v>5</v>
      </c>
      <c r="D21" s="46" t="b">
        <v>0</v>
      </c>
      <c r="E21" s="45">
        <f>ROUND(IF($B21&lt;='Règles de calcul'!$C$8,$B21,IF($B21&lt;='Règles de calcul'!$D$8,$B21*'Règles de calcul'!$C$7/100,$B21*'Règles de calcul'!$D$7/100)),0)</f>
        <v>0</v>
      </c>
      <c r="F21" s="45">
        <f>ROUND(IF($B21&lt;='Règles de calcul'!$I$8,$B21,IF($B21&lt;='Règles de calcul'!$J$8,$B21*'Règles de calcul'!$I$7/100,$B21*'Règles de calcul'!$J$7/100)),0)</f>
        <v>0</v>
      </c>
      <c r="G21" s="45">
        <f>ROUND(IF($B21&lt;='Règles de calcul'!$I$27,$B21,IF($B21&lt;='Règles de calcul'!$J$27,$B21*'Règles de calcul'!$I$26/100,$B21*'Règles de calcul'!$J$26/100)),0)</f>
        <v>0</v>
      </c>
      <c r="H21" s="47">
        <f t="shared" si="2"/>
        <v>0</v>
      </c>
      <c r="I21" s="47">
        <f t="shared" si="0"/>
        <v>0.25</v>
      </c>
      <c r="J21" s="63">
        <f>IF($C21=5,0,ROUND(IF($C21=3,'Règles de calcul'!$B$26,IF($C21=4,$G21*'Règles de calcul'!$I$28,IF($C21=1,$E21*'Règles de calcul'!$C$9,$F21*'Règles de calcul'!$I$9))),1))</f>
        <v>0</v>
      </c>
    </row>
    <row r="22" spans="1:10" ht="18" customHeight="1">
      <c r="A22" s="5">
        <f t="shared" si="1"/>
        <v>15</v>
      </c>
      <c r="B22" s="42">
        <v>0</v>
      </c>
      <c r="C22" s="50">
        <v>5</v>
      </c>
      <c r="D22" s="46" t="b">
        <v>0</v>
      </c>
      <c r="E22" s="45">
        <f>ROUND(IF($B22&lt;='Règles de calcul'!$C$8,$B22,IF($B22&lt;='Règles de calcul'!$D$8,$B22*'Règles de calcul'!$C$7/100,$B22*'Règles de calcul'!$D$7/100)),0)</f>
        <v>0</v>
      </c>
      <c r="F22" s="45">
        <f>ROUND(IF($B22&lt;='Règles de calcul'!$I$8,$B22,IF($B22&lt;='Règles de calcul'!$J$8,$B22*'Règles de calcul'!$I$7/100,$B22*'Règles de calcul'!$J$7/100)),0)</f>
        <v>0</v>
      </c>
      <c r="G22" s="45">
        <f>ROUND(IF($B22&lt;='Règles de calcul'!$I$27,$B22,IF($B22&lt;='Règles de calcul'!$J$27,$B22*'Règles de calcul'!$I$26/100,$B22*'Règles de calcul'!$J$26/100)),0)</f>
        <v>0</v>
      </c>
      <c r="H22" s="47">
        <f t="shared" si="2"/>
        <v>0</v>
      </c>
      <c r="I22" s="47">
        <f t="shared" si="0"/>
        <v>0.25</v>
      </c>
      <c r="J22" s="63">
        <f>IF($C22=5,0,ROUND(IF($C22=3,'Règles de calcul'!$B$26,IF($C22=4,$G22*'Règles de calcul'!$I$28,IF($C22=1,$E22*'Règles de calcul'!$C$9,$F22*'Règles de calcul'!$I$9))),1))</f>
        <v>0</v>
      </c>
    </row>
    <row r="23" spans="1:10" ht="18" customHeight="1">
      <c r="A23" s="5">
        <f t="shared" si="1"/>
        <v>16</v>
      </c>
      <c r="B23" s="42">
        <v>0</v>
      </c>
      <c r="C23" s="50">
        <v>5</v>
      </c>
      <c r="D23" s="46" t="b">
        <v>0</v>
      </c>
      <c r="E23" s="45">
        <f>ROUND(IF($B23&lt;='Règles de calcul'!$C$8,$B23,IF($B23&lt;='Règles de calcul'!$D$8,$B23*'Règles de calcul'!$C$7/100,$B23*'Règles de calcul'!$D$7/100)),0)</f>
        <v>0</v>
      </c>
      <c r="F23" s="45">
        <f>ROUND(IF($B23&lt;='Règles de calcul'!$I$8,$B23,IF($B23&lt;='Règles de calcul'!$J$8,$B23*'Règles de calcul'!$I$7/100,$B23*'Règles de calcul'!$J$7/100)),0)</f>
        <v>0</v>
      </c>
      <c r="G23" s="45">
        <f>ROUND(IF($B23&lt;='Règles de calcul'!$I$27,$B23,IF($B23&lt;='Règles de calcul'!$J$27,$B23*'Règles de calcul'!$I$26/100,$B23*'Règles de calcul'!$J$26/100)),0)</f>
        <v>0</v>
      </c>
      <c r="H23" s="47">
        <f t="shared" si="2"/>
        <v>0</v>
      </c>
      <c r="I23" s="47">
        <f t="shared" si="0"/>
        <v>0.25</v>
      </c>
      <c r="J23" s="63">
        <f>IF($C23=5,0,ROUND(IF($C23=3,'Règles de calcul'!$B$26,IF($C23=4,$G23*'Règles de calcul'!$I$28,IF($C23=1,$E23*'Règles de calcul'!$C$9,$F23*'Règles de calcul'!$I$9))),1))</f>
        <v>0</v>
      </c>
    </row>
    <row r="24" spans="1:10" ht="18" customHeight="1">
      <c r="A24" s="5">
        <f t="shared" si="1"/>
        <v>17</v>
      </c>
      <c r="B24" s="42">
        <v>0</v>
      </c>
      <c r="C24" s="50">
        <v>5</v>
      </c>
      <c r="D24" s="46" t="b">
        <v>0</v>
      </c>
      <c r="E24" s="45">
        <f>ROUND(IF($B24&lt;='Règles de calcul'!$C$8,$B24,IF($B24&lt;='Règles de calcul'!$D$8,$B24*'Règles de calcul'!$C$7/100,$B24*'Règles de calcul'!$D$7/100)),0)</f>
        <v>0</v>
      </c>
      <c r="F24" s="45">
        <f>ROUND(IF($B24&lt;='Règles de calcul'!$I$8,$B24,IF($B24&lt;='Règles de calcul'!$J$8,$B24*'Règles de calcul'!$I$7/100,$B24*'Règles de calcul'!$J$7/100)),0)</f>
        <v>0</v>
      </c>
      <c r="G24" s="45">
        <f>ROUND(IF($B24&lt;='Règles de calcul'!$I$27,$B24,IF($B24&lt;='Règles de calcul'!$J$27,$B24*'Règles de calcul'!$I$26/100,$B24*'Règles de calcul'!$J$26/100)),0)</f>
        <v>0</v>
      </c>
      <c r="H24" s="47">
        <f t="shared" si="2"/>
        <v>0</v>
      </c>
      <c r="I24" s="47">
        <f t="shared" si="0"/>
        <v>0.25</v>
      </c>
      <c r="J24" s="63">
        <f>IF($C24=5,0,ROUND(IF($C24=3,'Règles de calcul'!$B$26,IF($C24=4,$G24*'Règles de calcul'!$I$28,IF($C24=1,$E24*'Règles de calcul'!$C$9,$F24*'Règles de calcul'!$I$9))),1))</f>
        <v>0</v>
      </c>
    </row>
    <row r="25" spans="1:10" ht="18" customHeight="1">
      <c r="A25" s="5">
        <f t="shared" si="1"/>
        <v>18</v>
      </c>
      <c r="B25" s="42">
        <v>0</v>
      </c>
      <c r="C25" s="50">
        <v>5</v>
      </c>
      <c r="D25" s="46" t="b">
        <v>0</v>
      </c>
      <c r="E25" s="45">
        <f>ROUND(IF($B25&lt;='Règles de calcul'!$C$8,$B25,IF($B25&lt;='Règles de calcul'!$D$8,$B25*'Règles de calcul'!$C$7/100,$B25*'Règles de calcul'!$D$7/100)),0)</f>
        <v>0</v>
      </c>
      <c r="F25" s="45">
        <f>ROUND(IF($B25&lt;='Règles de calcul'!$I$8,$B25,IF($B25&lt;='Règles de calcul'!$J$8,$B25*'Règles de calcul'!$I$7/100,$B25*'Règles de calcul'!$J$7/100)),0)</f>
        <v>0</v>
      </c>
      <c r="G25" s="45">
        <f>ROUND(IF($B25&lt;='Règles de calcul'!$I$27,$B25,IF($B25&lt;='Règles de calcul'!$J$27,$B25*'Règles de calcul'!$I$26/100,$B25*'Règles de calcul'!$J$26/100)),0)</f>
        <v>0</v>
      </c>
      <c r="H25" s="47">
        <f t="shared" si="2"/>
        <v>0</v>
      </c>
      <c r="I25" s="47">
        <f t="shared" si="0"/>
        <v>0.25</v>
      </c>
      <c r="J25" s="63">
        <f>IF($C25=5,0,ROUND(IF($C25=3,'Règles de calcul'!$B$26,IF($C25=4,$G25*'Règles de calcul'!$I$28,IF($C25=1,$E25*'Règles de calcul'!$C$9,$F25*'Règles de calcul'!$I$9))),1))</f>
        <v>0</v>
      </c>
    </row>
    <row r="26" spans="1:10" ht="18" customHeight="1">
      <c r="A26" s="5">
        <f t="shared" si="1"/>
        <v>19</v>
      </c>
      <c r="B26" s="42">
        <v>0</v>
      </c>
      <c r="C26" s="50">
        <v>5</v>
      </c>
      <c r="D26" s="46" t="b">
        <v>0</v>
      </c>
      <c r="E26" s="45">
        <f>ROUND(IF($B26&lt;='Règles de calcul'!$C$8,$B26,IF($B26&lt;='Règles de calcul'!$D$8,$B26*'Règles de calcul'!$C$7/100,$B26*'Règles de calcul'!$D$7/100)),0)</f>
        <v>0</v>
      </c>
      <c r="F26" s="45">
        <f>ROUND(IF($B26&lt;='Règles de calcul'!$I$8,$B26,IF($B26&lt;='Règles de calcul'!$J$8,$B26*'Règles de calcul'!$I$7/100,$B26*'Règles de calcul'!$J$7/100)),0)</f>
        <v>0</v>
      </c>
      <c r="G26" s="45">
        <f>ROUND(IF($B26&lt;='Règles de calcul'!$I$27,$B26,IF($B26&lt;='Règles de calcul'!$J$27,$B26*'Règles de calcul'!$I$26/100,$B26*'Règles de calcul'!$J$26/100)),0)</f>
        <v>0</v>
      </c>
      <c r="H26" s="47">
        <f t="shared" si="2"/>
        <v>0</v>
      </c>
      <c r="I26" s="47">
        <f t="shared" si="0"/>
        <v>0.25</v>
      </c>
      <c r="J26" s="63">
        <f>IF($C26=5,0,ROUND(IF($C26=3,'Règles de calcul'!$B$26,IF($C26=4,$G26*'Règles de calcul'!$I$28,IF($C26=1,$E26*'Règles de calcul'!$C$9,$F26*'Règles de calcul'!$I$9))),1))</f>
        <v>0</v>
      </c>
    </row>
    <row r="27" spans="1:10" ht="18" customHeight="1">
      <c r="A27" s="5">
        <f t="shared" si="1"/>
        <v>20</v>
      </c>
      <c r="B27" s="42">
        <v>0</v>
      </c>
      <c r="C27" s="50">
        <v>5</v>
      </c>
      <c r="D27" s="46" t="b">
        <v>0</v>
      </c>
      <c r="E27" s="45">
        <f>ROUND(IF($B27&lt;='Règles de calcul'!$C$8,$B27,IF($B27&lt;='Règles de calcul'!$D$8,$B27*'Règles de calcul'!$C$7/100,$B27*'Règles de calcul'!$D$7/100)),0)</f>
        <v>0</v>
      </c>
      <c r="F27" s="45">
        <f>ROUND(IF($B27&lt;='Règles de calcul'!$I$8,$B27,IF($B27&lt;='Règles de calcul'!$J$8,$B27*'Règles de calcul'!$I$7/100,$B27*'Règles de calcul'!$J$7/100)),0)</f>
        <v>0</v>
      </c>
      <c r="G27" s="45">
        <f>ROUND(IF($B27&lt;='Règles de calcul'!$I$27,$B27,IF($B27&lt;='Règles de calcul'!$J$27,$B27*'Règles de calcul'!$I$26/100,$B27*'Règles de calcul'!$J$26/100)),0)</f>
        <v>0</v>
      </c>
      <c r="H27" s="47">
        <f t="shared" si="2"/>
        <v>0</v>
      </c>
      <c r="I27" s="47">
        <f t="shared" si="0"/>
        <v>0.25</v>
      </c>
      <c r="J27" s="63">
        <f>IF($C27=5,0,ROUND(IF($C27=3,'Règles de calcul'!$B$26,IF($C27=4,$G27*'Règles de calcul'!$I$28,IF($C27=1,$E27*'Règles de calcul'!$C$9,$F27*'Règles de calcul'!$I$9))),1))</f>
        <v>0</v>
      </c>
    </row>
    <row r="28" spans="1:10" ht="18" customHeight="1">
      <c r="A28" s="5">
        <f t="shared" si="1"/>
        <v>21</v>
      </c>
      <c r="B28" s="42">
        <v>0</v>
      </c>
      <c r="C28" s="50">
        <v>5</v>
      </c>
      <c r="D28" s="46" t="b">
        <v>0</v>
      </c>
      <c r="E28" s="45">
        <f>ROUND(IF($B28&lt;='Règles de calcul'!$C$8,$B28,IF($B28&lt;='Règles de calcul'!$D$8,$B28*'Règles de calcul'!$C$7/100,$B28*'Règles de calcul'!$D$7/100)),0)</f>
        <v>0</v>
      </c>
      <c r="F28" s="45">
        <f>ROUND(IF($B28&lt;='Règles de calcul'!$I$8,$B28,IF($B28&lt;='Règles de calcul'!$J$8,$B28*'Règles de calcul'!$I$7/100,$B28*'Règles de calcul'!$J$7/100)),0)</f>
        <v>0</v>
      </c>
      <c r="G28" s="45">
        <f>ROUND(IF($B28&lt;='Règles de calcul'!$I$27,$B28,IF($B28&lt;='Règles de calcul'!$J$27,$B28*'Règles de calcul'!$I$26/100,$B28*'Règles de calcul'!$J$26/100)),0)</f>
        <v>0</v>
      </c>
      <c r="H28" s="47">
        <f t="shared" si="2"/>
        <v>0</v>
      </c>
      <c r="I28" s="47">
        <f t="shared" si="0"/>
        <v>0.25</v>
      </c>
      <c r="J28" s="63">
        <f>IF($C28=5,0,ROUND(IF($C28=3,'Règles de calcul'!$B$26,IF($C28=4,$G28*'Règles de calcul'!$I$28,IF($C28=1,$E28*'Règles de calcul'!$C$9,$F28*'Règles de calcul'!$I$9))),1))</f>
        <v>0</v>
      </c>
    </row>
    <row r="29" spans="1:10" ht="18" customHeight="1">
      <c r="A29" s="5">
        <f t="shared" si="1"/>
        <v>22</v>
      </c>
      <c r="B29" s="42">
        <v>0</v>
      </c>
      <c r="C29" s="50">
        <v>5</v>
      </c>
      <c r="D29" s="46" t="b">
        <v>0</v>
      </c>
      <c r="E29" s="45">
        <f>ROUND(IF($B29&lt;='Règles de calcul'!$C$8,$B29,IF($B29&lt;='Règles de calcul'!$D$8,$B29*'Règles de calcul'!$C$7/100,$B29*'Règles de calcul'!$D$7/100)),0)</f>
        <v>0</v>
      </c>
      <c r="F29" s="45">
        <f>ROUND(IF($B29&lt;='Règles de calcul'!$I$8,$B29,IF($B29&lt;='Règles de calcul'!$J$8,$B29*'Règles de calcul'!$I$7/100,$B29*'Règles de calcul'!$J$7/100)),0)</f>
        <v>0</v>
      </c>
      <c r="G29" s="45">
        <f>ROUND(IF($B29&lt;='Règles de calcul'!$I$27,$B29,IF($B29&lt;='Règles de calcul'!$J$27,$B29*'Règles de calcul'!$I$26/100,$B29*'Règles de calcul'!$J$26/100)),0)</f>
        <v>0</v>
      </c>
      <c r="H29" s="47">
        <f t="shared" si="2"/>
        <v>0</v>
      </c>
      <c r="I29" s="47">
        <f t="shared" si="0"/>
        <v>0.25</v>
      </c>
      <c r="J29" s="63">
        <f>IF($C29=5,0,ROUND(IF($C29=3,'Règles de calcul'!$B$26,IF($C29=4,$G29*'Règles de calcul'!$I$28,IF($C29=1,$E29*'Règles de calcul'!$C$9,$F29*'Règles de calcul'!$I$9))),1))</f>
        <v>0</v>
      </c>
    </row>
    <row r="30" spans="1:10" ht="18" customHeight="1">
      <c r="A30" s="5">
        <f t="shared" si="1"/>
        <v>23</v>
      </c>
      <c r="B30" s="42">
        <v>0</v>
      </c>
      <c r="C30" s="50">
        <v>5</v>
      </c>
      <c r="D30" s="46" t="b">
        <v>0</v>
      </c>
      <c r="E30" s="45">
        <f>ROUND(IF($B30&lt;='Règles de calcul'!$C$8,$B30,IF($B30&lt;='Règles de calcul'!$D$8,$B30*'Règles de calcul'!$C$7/100,$B30*'Règles de calcul'!$D$7/100)),0)</f>
        <v>0</v>
      </c>
      <c r="F30" s="45">
        <f>ROUND(IF($B30&lt;='Règles de calcul'!$I$8,$B30,IF($B30&lt;='Règles de calcul'!$J$8,$B30*'Règles de calcul'!$I$7/100,$B30*'Règles de calcul'!$J$7/100)),0)</f>
        <v>0</v>
      </c>
      <c r="G30" s="45">
        <f>ROUND(IF($B30&lt;='Règles de calcul'!$I$27,$B30,IF($B30&lt;='Règles de calcul'!$J$27,$B30*'Règles de calcul'!$I$26/100,$B30*'Règles de calcul'!$J$26/100)),0)</f>
        <v>0</v>
      </c>
      <c r="H30" s="47">
        <f t="shared" si="2"/>
        <v>0</v>
      </c>
      <c r="I30" s="47">
        <f t="shared" si="0"/>
        <v>0.25</v>
      </c>
      <c r="J30" s="63">
        <f>IF($C30=5,0,ROUND(IF($C30=3,'Règles de calcul'!$B$26,IF($C30=4,$G30*'Règles de calcul'!$I$28,IF($C30=1,$E30*'Règles de calcul'!$C$9,$F30*'Règles de calcul'!$I$9))),1))</f>
        <v>0</v>
      </c>
    </row>
    <row r="31" spans="1:10" ht="18" customHeight="1">
      <c r="A31" s="5">
        <f t="shared" si="1"/>
        <v>24</v>
      </c>
      <c r="B31" s="42">
        <v>0</v>
      </c>
      <c r="C31" s="50">
        <v>5</v>
      </c>
      <c r="D31" s="46" t="b">
        <v>0</v>
      </c>
      <c r="E31" s="45">
        <f>ROUND(IF($B31&lt;='Règles de calcul'!$C$8,$B31,IF($B31&lt;='Règles de calcul'!$D$8,$B31*'Règles de calcul'!$C$7/100,$B31*'Règles de calcul'!$D$7/100)),0)</f>
        <v>0</v>
      </c>
      <c r="F31" s="45">
        <f>ROUND(IF($B31&lt;='Règles de calcul'!$I$8,$B31,IF($B31&lt;='Règles de calcul'!$J$8,$B31*'Règles de calcul'!$I$7/100,$B31*'Règles de calcul'!$J$7/100)),0)</f>
        <v>0</v>
      </c>
      <c r="G31" s="45">
        <f>ROUND(IF($B31&lt;='Règles de calcul'!$I$27,$B31,IF($B31&lt;='Règles de calcul'!$J$27,$B31*'Règles de calcul'!$I$26/100,$B31*'Règles de calcul'!$J$26/100)),0)</f>
        <v>0</v>
      </c>
      <c r="H31" s="47">
        <f t="shared" si="2"/>
        <v>0</v>
      </c>
      <c r="I31" s="47">
        <f t="shared" si="0"/>
        <v>0.25</v>
      </c>
      <c r="J31" s="63">
        <f>IF($C31=5,0,ROUND(IF($C31=3,'Règles de calcul'!$B$26,IF($C31=4,$G31*'Règles de calcul'!$I$28,IF($C31=1,$E31*'Règles de calcul'!$C$9,$F31*'Règles de calcul'!$I$9))),1))</f>
        <v>0</v>
      </c>
    </row>
    <row r="32" spans="1:10" ht="18" customHeight="1">
      <c r="A32" s="5">
        <f t="shared" si="1"/>
        <v>25</v>
      </c>
      <c r="B32" s="42">
        <v>0</v>
      </c>
      <c r="C32" s="50">
        <v>5</v>
      </c>
      <c r="D32" s="46" t="b">
        <v>0</v>
      </c>
      <c r="E32" s="45">
        <f>ROUND(IF($B32&lt;='Règles de calcul'!$C$8,$B32,IF($B32&lt;='Règles de calcul'!$D$8,$B32*'Règles de calcul'!$C$7/100,$B32*'Règles de calcul'!$D$7/100)),0)</f>
        <v>0</v>
      </c>
      <c r="F32" s="45">
        <f>ROUND(IF($B32&lt;='Règles de calcul'!$I$8,$B32,IF($B32&lt;='Règles de calcul'!$J$8,$B32*'Règles de calcul'!$I$7/100,$B32*'Règles de calcul'!$J$7/100)),0)</f>
        <v>0</v>
      </c>
      <c r="G32" s="45">
        <f>ROUND(IF($B32&lt;='Règles de calcul'!$I$27,$B32,IF($B32&lt;='Règles de calcul'!$J$27,$B32*'Règles de calcul'!$I$26/100,$B32*'Règles de calcul'!$J$26/100)),0)</f>
        <v>0</v>
      </c>
      <c r="H32" s="47">
        <f t="shared" si="2"/>
        <v>0</v>
      </c>
      <c r="I32" s="47">
        <f t="shared" si="0"/>
        <v>0.25</v>
      </c>
      <c r="J32" s="63">
        <f>IF($C32=5,0,ROUND(IF($C32=3,'Règles de calcul'!$B$26,IF($C32=4,$G32*'Règles de calcul'!$I$28,IF($C32=1,$E32*'Règles de calcul'!$C$9,$F32*'Règles de calcul'!$I$9))),1))</f>
        <v>0</v>
      </c>
    </row>
    <row r="33" spans="1:10" ht="18" customHeight="1">
      <c r="A33" s="5">
        <f t="shared" si="1"/>
        <v>26</v>
      </c>
      <c r="B33" s="42">
        <v>0</v>
      </c>
      <c r="C33" s="50">
        <v>5</v>
      </c>
      <c r="D33" s="46" t="b">
        <v>0</v>
      </c>
      <c r="E33" s="45">
        <f>ROUND(IF($B33&lt;='Règles de calcul'!$C$8,$B33,IF($B33&lt;='Règles de calcul'!$D$8,$B33*'Règles de calcul'!$C$7/100,$B33*'Règles de calcul'!$D$7/100)),0)</f>
        <v>0</v>
      </c>
      <c r="F33" s="45">
        <f>ROUND(IF($B33&lt;='Règles de calcul'!$I$8,$B33,IF($B33&lt;='Règles de calcul'!$J$8,$B33*'Règles de calcul'!$I$7/100,$B33*'Règles de calcul'!$J$7/100)),0)</f>
        <v>0</v>
      </c>
      <c r="G33" s="45">
        <f>ROUND(IF($B33&lt;='Règles de calcul'!$I$27,$B33,IF($B33&lt;='Règles de calcul'!$J$27,$B33*'Règles de calcul'!$I$26/100,$B33*'Règles de calcul'!$J$26/100)),0)</f>
        <v>0</v>
      </c>
      <c r="H33" s="47">
        <f t="shared" si="2"/>
        <v>0</v>
      </c>
      <c r="I33" s="47">
        <f t="shared" si="0"/>
        <v>0.25</v>
      </c>
      <c r="J33" s="63">
        <f>IF($C33=5,0,ROUND(IF($C33=3,'Règles de calcul'!$B$26,IF($C33=4,$G33*'Règles de calcul'!$I$28,IF($C33=1,$E33*'Règles de calcul'!$C$9,$F33*'Règles de calcul'!$I$9))),1))</f>
        <v>0</v>
      </c>
    </row>
    <row r="34" spans="1:10" ht="18" customHeight="1">
      <c r="A34" s="5">
        <f t="shared" si="1"/>
        <v>27</v>
      </c>
      <c r="B34" s="42">
        <v>0</v>
      </c>
      <c r="C34" s="50">
        <v>5</v>
      </c>
      <c r="D34" s="46" t="b">
        <v>0</v>
      </c>
      <c r="E34" s="45">
        <f>ROUND(IF($B34&lt;='Règles de calcul'!$C$8,$B34,IF($B34&lt;='Règles de calcul'!$D$8,$B34*'Règles de calcul'!$C$7/100,$B34*'Règles de calcul'!$D$7/100)),0)</f>
        <v>0</v>
      </c>
      <c r="F34" s="45">
        <f>ROUND(IF($B34&lt;='Règles de calcul'!$I$8,$B34,IF($B34&lt;='Règles de calcul'!$J$8,$B34*'Règles de calcul'!$I$7/100,$B34*'Règles de calcul'!$J$7/100)),0)</f>
        <v>0</v>
      </c>
      <c r="G34" s="45">
        <f>ROUND(IF($B34&lt;='Règles de calcul'!$I$27,$B34,IF($B34&lt;='Règles de calcul'!$J$27,$B34*'Règles de calcul'!$I$26/100,$B34*'Règles de calcul'!$J$26/100)),0)</f>
        <v>0</v>
      </c>
      <c r="H34" s="47">
        <f t="shared" si="2"/>
        <v>0</v>
      </c>
      <c r="I34" s="47">
        <f t="shared" si="0"/>
        <v>0.25</v>
      </c>
      <c r="J34" s="63">
        <f>IF($C34=5,0,ROUND(IF($C34=3,'Règles de calcul'!$B$26,IF($C34=4,$G34*'Règles de calcul'!$I$28,IF($C34=1,$E34*'Règles de calcul'!$C$9,$F34*'Règles de calcul'!$I$9))),1))</f>
        <v>0</v>
      </c>
    </row>
    <row r="35" spans="1:10" ht="18" customHeight="1">
      <c r="A35" s="5">
        <f t="shared" si="1"/>
        <v>28</v>
      </c>
      <c r="B35" s="42">
        <v>0</v>
      </c>
      <c r="C35" s="50">
        <v>5</v>
      </c>
      <c r="D35" s="46" t="b">
        <v>0</v>
      </c>
      <c r="E35" s="45">
        <f>ROUND(IF($B35&lt;='Règles de calcul'!$C$8,$B35,IF($B35&lt;='Règles de calcul'!$D$8,$B35*'Règles de calcul'!$C$7/100,$B35*'Règles de calcul'!$D$7/100)),0)</f>
        <v>0</v>
      </c>
      <c r="F35" s="45">
        <f>ROUND(IF($B35&lt;='Règles de calcul'!$I$8,$B35,IF($B35&lt;='Règles de calcul'!$J$8,$B35*'Règles de calcul'!$I$7/100,$B35*'Règles de calcul'!$J$7/100)),0)</f>
        <v>0</v>
      </c>
      <c r="G35" s="45">
        <f>ROUND(IF($B35&lt;='Règles de calcul'!$I$27,$B35,IF($B35&lt;='Règles de calcul'!$J$27,$B35*'Règles de calcul'!$I$26/100,$B35*'Règles de calcul'!$J$26/100)),0)</f>
        <v>0</v>
      </c>
      <c r="H35" s="47">
        <f t="shared" si="2"/>
        <v>0</v>
      </c>
      <c r="I35" s="47">
        <f t="shared" si="0"/>
        <v>0.25</v>
      </c>
      <c r="J35" s="63">
        <f>IF($C35=5,0,ROUND(IF($C35=3,'Règles de calcul'!$B$26,IF($C35=4,$G35*'Règles de calcul'!$I$28,IF($C35=1,$E35*'Règles de calcul'!$C$9,$F35*'Règles de calcul'!$I$9))),1))</f>
        <v>0</v>
      </c>
    </row>
    <row r="36" spans="1:10" ht="18" customHeight="1">
      <c r="A36" s="5">
        <f t="shared" si="1"/>
        <v>29</v>
      </c>
      <c r="B36" s="42">
        <v>0</v>
      </c>
      <c r="C36" s="50">
        <v>5</v>
      </c>
      <c r="D36" s="46" t="b">
        <v>0</v>
      </c>
      <c r="E36" s="45">
        <f>ROUND(IF($B36&lt;='Règles de calcul'!$C$8,$B36,IF($B36&lt;='Règles de calcul'!$D$8,$B36*'Règles de calcul'!$C$7/100,$B36*'Règles de calcul'!$D$7/100)),0)</f>
        <v>0</v>
      </c>
      <c r="F36" s="45">
        <f>ROUND(IF($B36&lt;='Règles de calcul'!$I$8,$B36,IF($B36&lt;='Règles de calcul'!$J$8,$B36*'Règles de calcul'!$I$7/100,$B36*'Règles de calcul'!$J$7/100)),0)</f>
        <v>0</v>
      </c>
      <c r="G36" s="45">
        <f>ROUND(IF($B36&lt;='Règles de calcul'!$I$27,$B36,IF($B36&lt;='Règles de calcul'!$J$27,$B36*'Règles de calcul'!$I$26/100,$B36*'Règles de calcul'!$J$26/100)),0)</f>
        <v>0</v>
      </c>
      <c r="H36" s="47">
        <f t="shared" si="2"/>
        <v>0</v>
      </c>
      <c r="I36" s="47">
        <f t="shared" si="0"/>
        <v>0.25</v>
      </c>
      <c r="J36" s="63">
        <f>IF($C36=5,0,ROUND(IF($C36=3,'Règles de calcul'!$B$26,IF($C36=4,$G36*'Règles de calcul'!$I$28,IF($C36=1,$E36*'Règles de calcul'!$C$9,$F36*'Règles de calcul'!$I$9))),1))</f>
        <v>0</v>
      </c>
    </row>
    <row r="37" spans="1:10" ht="18" customHeight="1">
      <c r="A37" s="5">
        <f t="shared" si="1"/>
        <v>30</v>
      </c>
      <c r="B37" s="42">
        <v>0</v>
      </c>
      <c r="C37" s="50">
        <v>5</v>
      </c>
      <c r="D37" s="46" t="b">
        <v>0</v>
      </c>
      <c r="E37" s="45">
        <f>ROUND(IF($B37&lt;='Règles de calcul'!$C$8,$B37,IF($B37&lt;='Règles de calcul'!$D$8,$B37*'Règles de calcul'!$C$7/100,$B37*'Règles de calcul'!$D$7/100)),0)</f>
        <v>0</v>
      </c>
      <c r="F37" s="45">
        <f>ROUND(IF($B37&lt;='Règles de calcul'!$I$8,$B37,IF($B37&lt;='Règles de calcul'!$J$8,$B37*'Règles de calcul'!$I$7/100,$B37*'Règles de calcul'!$J$7/100)),0)</f>
        <v>0</v>
      </c>
      <c r="G37" s="45">
        <f>ROUND(IF($B37&lt;='Règles de calcul'!$I$27,$B37,IF($B37&lt;='Règles de calcul'!$J$27,$B37*'Règles de calcul'!$I$26/100,$B37*'Règles de calcul'!$J$26/100)),0)</f>
        <v>0</v>
      </c>
      <c r="H37" s="47">
        <f t="shared" si="2"/>
        <v>0</v>
      </c>
      <c r="I37" s="47">
        <f t="shared" si="0"/>
        <v>0.25</v>
      </c>
      <c r="J37" s="63">
        <f>IF($C37=5,0,ROUND(IF($C37=3,'Règles de calcul'!$B$26,IF($C37=4,$G37*'Règles de calcul'!$I$28,IF($C37=1,$E37*'Règles de calcul'!$C$9,$F37*'Règles de calcul'!$I$9))),1))</f>
        <v>0</v>
      </c>
    </row>
    <row r="38" spans="1:10" ht="18" customHeight="1">
      <c r="A38" s="5">
        <f t="shared" si="1"/>
        <v>31</v>
      </c>
      <c r="B38" s="42">
        <v>0</v>
      </c>
      <c r="C38" s="50">
        <v>5</v>
      </c>
      <c r="D38" s="46" t="b">
        <v>0</v>
      </c>
      <c r="E38" s="45">
        <f>ROUND(IF($B38&lt;='Règles de calcul'!$C$8,$B38,IF($B38&lt;='Règles de calcul'!$D$8,$B38*'Règles de calcul'!$C$7/100,$B38*'Règles de calcul'!$D$7/100)),0)</f>
        <v>0</v>
      </c>
      <c r="F38" s="45">
        <f>ROUND(IF($B38&lt;='Règles de calcul'!$I$8,$B38,IF($B38&lt;='Règles de calcul'!$J$8,$B38*'Règles de calcul'!$I$7/100,$B38*'Règles de calcul'!$J$7/100)),0)</f>
        <v>0</v>
      </c>
      <c r="G38" s="45">
        <f>ROUND(IF($B38&lt;='Règles de calcul'!$I$27,$B38,IF($B38&lt;='Règles de calcul'!$J$27,$B38*'Règles de calcul'!$I$26/100,$B38*'Règles de calcul'!$J$26/100)),0)</f>
        <v>0</v>
      </c>
      <c r="H38" s="47">
        <f t="shared" si="2"/>
        <v>0</v>
      </c>
      <c r="I38" s="47">
        <f aca="true" t="shared" si="3" ref="I38:I44">$I37+$J37+$H37</f>
        <v>0.25</v>
      </c>
      <c r="J38" s="63">
        <f>IF($C38=5,0,ROUND(IF($C38=3,'Règles de calcul'!$B$26,IF($C38=4,$G38*'Règles de calcul'!$I$28,IF($C38=1,$E38*'Règles de calcul'!$C$9,$F38*'Règles de calcul'!$I$9))),1))</f>
        <v>0</v>
      </c>
    </row>
    <row r="39" spans="1:10" ht="18" customHeight="1">
      <c r="A39" s="5">
        <f t="shared" si="1"/>
        <v>32</v>
      </c>
      <c r="B39" s="42">
        <v>0</v>
      </c>
      <c r="C39" s="50">
        <v>5</v>
      </c>
      <c r="D39" s="46" t="b">
        <v>0</v>
      </c>
      <c r="E39" s="45">
        <f>ROUND(IF($B39&lt;='Règles de calcul'!$C$8,$B39,IF($B39&lt;='Règles de calcul'!$D$8,$B39*'Règles de calcul'!$C$7/100,$B39*'Règles de calcul'!$D$7/100)),0)</f>
        <v>0</v>
      </c>
      <c r="F39" s="45">
        <f>ROUND(IF($B39&lt;='Règles de calcul'!$I$8,$B39,IF($B39&lt;='Règles de calcul'!$J$8,$B39*'Règles de calcul'!$I$7/100,$B39*'Règles de calcul'!$J$7/100)),0)</f>
        <v>0</v>
      </c>
      <c r="G39" s="45">
        <f>ROUND(IF($B39&lt;='Règles de calcul'!$I$27,$B39,IF($B39&lt;='Règles de calcul'!$J$27,$B39*'Règles de calcul'!$I$26/100,$B39*'Règles de calcul'!$J$26/100)),0)</f>
        <v>0</v>
      </c>
      <c r="H39" s="47">
        <f t="shared" si="2"/>
        <v>0</v>
      </c>
      <c r="I39" s="47">
        <f t="shared" si="3"/>
        <v>0.25</v>
      </c>
      <c r="J39" s="63">
        <f>IF($C39=5,0,ROUND(IF($C39=3,'Règles de calcul'!$B$26,IF($C39=4,$G39*'Règles de calcul'!$I$28,IF($C39=1,$E39*'Règles de calcul'!$C$9,$F39*'Règles de calcul'!$I$9))),1))</f>
        <v>0</v>
      </c>
    </row>
    <row r="40" spans="1:10" ht="18" customHeight="1">
      <c r="A40" s="5">
        <f t="shared" si="1"/>
        <v>33</v>
      </c>
      <c r="B40" s="42">
        <v>0</v>
      </c>
      <c r="C40" s="50">
        <v>5</v>
      </c>
      <c r="D40" s="46" t="b">
        <v>0</v>
      </c>
      <c r="E40" s="45">
        <f>ROUND(IF($B40&lt;='Règles de calcul'!$C$8,$B40,IF($B40&lt;='Règles de calcul'!$D$8,$B40*'Règles de calcul'!$C$7/100,$B40*'Règles de calcul'!$D$7/100)),0)</f>
        <v>0</v>
      </c>
      <c r="F40" s="45">
        <f>ROUND(IF($B40&lt;='Règles de calcul'!$I$8,$B40,IF($B40&lt;='Règles de calcul'!$J$8,$B40*'Règles de calcul'!$I$7/100,$B40*'Règles de calcul'!$J$7/100)),0)</f>
        <v>0</v>
      </c>
      <c r="G40" s="45">
        <f>ROUND(IF($B40&lt;='Règles de calcul'!$I$27,$B40,IF($B40&lt;='Règles de calcul'!$J$27,$B40*'Règles de calcul'!$I$26/100,$B40*'Règles de calcul'!$J$26/100)),0)</f>
        <v>0</v>
      </c>
      <c r="H40" s="47">
        <f t="shared" si="2"/>
        <v>0</v>
      </c>
      <c r="I40" s="47">
        <f t="shared" si="3"/>
        <v>0.25</v>
      </c>
      <c r="J40" s="63">
        <f>IF($C40=5,0,ROUND(IF($C40=3,'Règles de calcul'!$B$26,IF($C40=4,$G40*'Règles de calcul'!$I$28,IF($C40=1,$E40*'Règles de calcul'!$C$9,$F40*'Règles de calcul'!$I$9))),1))</f>
        <v>0</v>
      </c>
    </row>
    <row r="41" spans="1:10" ht="18" customHeight="1">
      <c r="A41" s="5">
        <f t="shared" si="1"/>
        <v>34</v>
      </c>
      <c r="B41" s="42">
        <v>0</v>
      </c>
      <c r="C41" s="50">
        <v>5</v>
      </c>
      <c r="D41" s="46" t="b">
        <v>0</v>
      </c>
      <c r="E41" s="45">
        <f>ROUND(IF($B41&lt;='Règles de calcul'!$C$8,$B41,IF($B41&lt;='Règles de calcul'!$D$8,$B41*'Règles de calcul'!$C$7/100,$B41*'Règles de calcul'!$D$7/100)),0)</f>
        <v>0</v>
      </c>
      <c r="F41" s="45">
        <f>ROUND(IF($B41&lt;='Règles de calcul'!$I$8,$B41,IF($B41&lt;='Règles de calcul'!$J$8,$B41*'Règles de calcul'!$I$7/100,$B41*'Règles de calcul'!$J$7/100)),0)</f>
        <v>0</v>
      </c>
      <c r="G41" s="45">
        <f>ROUND(IF($B41&lt;='Règles de calcul'!$I$27,$B41,IF($B41&lt;='Règles de calcul'!$J$27,$B41*'Règles de calcul'!$I$26/100,$B41*'Règles de calcul'!$J$26/100)),0)</f>
        <v>0</v>
      </c>
      <c r="H41" s="47">
        <f t="shared" si="2"/>
        <v>0</v>
      </c>
      <c r="I41" s="47">
        <f t="shared" si="3"/>
        <v>0.25</v>
      </c>
      <c r="J41" s="63">
        <f>IF($C41=5,0,ROUND(IF($C41=3,'Règles de calcul'!$B$26,IF($C41=4,$G41*'Règles de calcul'!$I$28,IF($C41=1,$E41*'Règles de calcul'!$C$9,$F41*'Règles de calcul'!$I$9))),1))</f>
        <v>0</v>
      </c>
    </row>
    <row r="42" spans="1:10" ht="18" customHeight="1">
      <c r="A42" s="5">
        <f t="shared" si="1"/>
        <v>35</v>
      </c>
      <c r="B42" s="42">
        <v>0</v>
      </c>
      <c r="C42" s="50">
        <v>5</v>
      </c>
      <c r="D42" s="46" t="b">
        <v>0</v>
      </c>
      <c r="E42" s="45">
        <f>ROUND(IF($B42&lt;='Règles de calcul'!$C$8,$B42,IF($B42&lt;='Règles de calcul'!$D$8,$B42*'Règles de calcul'!$C$7/100,$B42*'Règles de calcul'!$D$7/100)),0)</f>
        <v>0</v>
      </c>
      <c r="F42" s="45">
        <f>ROUND(IF($B42&lt;='Règles de calcul'!$I$8,$B42,IF($B42&lt;='Règles de calcul'!$J$8,$B42*'Règles de calcul'!$I$7/100,$B42*'Règles de calcul'!$J$7/100)),0)</f>
        <v>0</v>
      </c>
      <c r="G42" s="45">
        <f>ROUND(IF($B42&lt;='Règles de calcul'!$I$27,$B42,IF($B42&lt;='Règles de calcul'!$J$27,$B42*'Règles de calcul'!$I$26/100,$B42*'Règles de calcul'!$J$26/100)),0)</f>
        <v>0</v>
      </c>
      <c r="H42" s="47">
        <f t="shared" si="2"/>
        <v>0</v>
      </c>
      <c r="I42" s="47">
        <f t="shared" si="3"/>
        <v>0.25</v>
      </c>
      <c r="J42" s="63">
        <f>IF($C42=5,0,ROUND(IF($C42=3,'Règles de calcul'!$B$26,IF($C42=4,$G42*'Règles de calcul'!$I$28,IF($C42=1,$E42*'Règles de calcul'!$C$9,$F42*'Règles de calcul'!$I$9))),1))</f>
        <v>0</v>
      </c>
    </row>
    <row r="43" spans="1:10" ht="18" customHeight="1">
      <c r="A43" s="5">
        <f t="shared" si="1"/>
        <v>36</v>
      </c>
      <c r="B43" s="42">
        <v>0</v>
      </c>
      <c r="C43" s="50">
        <v>5</v>
      </c>
      <c r="D43" s="46" t="b">
        <v>0</v>
      </c>
      <c r="E43" s="45">
        <f>ROUND(IF($B43&lt;='Règles de calcul'!$C$8,$B43,IF($B43&lt;='Règles de calcul'!$D$8,$B43*'Règles de calcul'!$C$7/100,$B43*'Règles de calcul'!$D$7/100)),0)</f>
        <v>0</v>
      </c>
      <c r="F43" s="45">
        <f>ROUND(IF($B43&lt;='Règles de calcul'!$I$8,$B43,IF($B43&lt;='Règles de calcul'!$J$8,$B43*'Règles de calcul'!$I$7/100,$B43*'Règles de calcul'!$J$7/100)),0)</f>
        <v>0</v>
      </c>
      <c r="G43" s="45">
        <f>ROUND(IF($B43&lt;='Règles de calcul'!$I$27,$B43,IF($B43&lt;='Règles de calcul'!$J$27,$B43*'Règles de calcul'!$I$26/100,$B43*'Règles de calcul'!$J$26/100)),0)</f>
        <v>0</v>
      </c>
      <c r="H43" s="47">
        <f t="shared" si="2"/>
        <v>0</v>
      </c>
      <c r="I43" s="47">
        <f t="shared" si="3"/>
        <v>0.25</v>
      </c>
      <c r="J43" s="63">
        <f>IF($C43=5,0,ROUND(IF($C43=3,'Règles de calcul'!$B$26,IF($C43=4,$G43*'Règles de calcul'!$I$28,IF($C43=1,$E43*'Règles de calcul'!$C$9,$F43*'Règles de calcul'!$I$9))),1))</f>
        <v>0</v>
      </c>
    </row>
    <row r="44" spans="1:10" ht="18" customHeight="1">
      <c r="A44" s="5">
        <f t="shared" si="1"/>
        <v>37</v>
      </c>
      <c r="B44" s="42">
        <v>0</v>
      </c>
      <c r="C44" s="50">
        <v>5</v>
      </c>
      <c r="D44" s="46" t="b">
        <v>0</v>
      </c>
      <c r="E44" s="45">
        <f>ROUND(IF($B44&lt;='Règles de calcul'!$C$8,$B44,IF($B44&lt;='Règles de calcul'!$D$8,$B44*'Règles de calcul'!$C$7/100,$B44*'Règles de calcul'!$D$7/100)),0)</f>
        <v>0</v>
      </c>
      <c r="F44" s="45">
        <f>ROUND(IF($B44&lt;='Règles de calcul'!$I$8,$B44,IF($B44&lt;='Règles de calcul'!$J$8,$B44*'Règles de calcul'!$I$7/100,$B44*'Règles de calcul'!$J$7/100)),0)</f>
        <v>0</v>
      </c>
      <c r="G44" s="45">
        <f>ROUND(IF($B44&lt;='Règles de calcul'!$I$27,$B44,IF($B44&lt;='Règles de calcul'!$J$27,$B44*'Règles de calcul'!$I$26/100,$B44*'Règles de calcul'!$J$26/100)),0)</f>
        <v>0</v>
      </c>
      <c r="H44" s="47">
        <f t="shared" si="2"/>
        <v>0</v>
      </c>
      <c r="I44" s="47">
        <f t="shared" si="3"/>
        <v>0.25</v>
      </c>
      <c r="J44" s="63">
        <f>IF($C44=5,0,ROUND(IF($C44=3,'Règles de calcul'!$B$26,IF($C44=4,$G44*'Règles de calcul'!$I$28,IF($C44=1,$E44*'Règles de calcul'!$C$9,$F44*'Règles de calcul'!$I$9))),1))</f>
        <v>0</v>
      </c>
    </row>
    <row r="45" spans="3:10" ht="18" customHeight="1">
      <c r="C45" s="4"/>
      <c r="D45" s="49" t="s">
        <v>27</v>
      </c>
      <c r="E45" s="45"/>
      <c r="F45" s="45"/>
      <c r="G45" s="45">
        <f>ROUND(IF($B45&lt;='Règles de calcul'!$I$27,$B45,IF($B45&lt;='Règles de calcul'!$J$27,$B45*'Règles de calcul'!$I$26/100,$B45*'Règles de calcul'!$J$26/100)),0)</f>
        <v>0</v>
      </c>
      <c r="H45" s="47">
        <f>SUM(H8:H44)</f>
        <v>0</v>
      </c>
      <c r="I45" s="51">
        <f>H45+J45+$D4</f>
        <v>0.25</v>
      </c>
      <c r="J45" s="48">
        <f>SUM(J8:J44)</f>
        <v>0</v>
      </c>
    </row>
    <row r="46" spans="2:3" ht="18" customHeight="1">
      <c r="B46" s="4"/>
      <c r="C46" s="4"/>
    </row>
    <row r="47" ht="18" customHeight="1">
      <c r="B47" s="4"/>
    </row>
    <row r="48" spans="2:3" ht="18" customHeight="1">
      <c r="B48" s="4"/>
      <c r="C48" s="4"/>
    </row>
    <row r="49" spans="2:3" ht="18" customHeight="1">
      <c r="B49" s="4"/>
      <c r="C49" s="4"/>
    </row>
    <row r="50" spans="2:3" ht="18" customHeight="1">
      <c r="B50" s="4"/>
      <c r="C50" s="4"/>
    </row>
    <row r="51" spans="2:3" ht="18" customHeight="1">
      <c r="B51" s="4"/>
      <c r="C51" s="4"/>
    </row>
    <row r="52" spans="2:3" ht="18" customHeight="1">
      <c r="B52" s="4"/>
      <c r="C52" s="4"/>
    </row>
    <row r="53" spans="2:3" ht="18" customHeight="1">
      <c r="B53" s="4"/>
      <c r="C53" s="4"/>
    </row>
    <row r="54" spans="2:3" ht="18" customHeight="1">
      <c r="B54" s="4"/>
      <c r="C54" s="4"/>
    </row>
    <row r="55" spans="2:3" ht="18" customHeight="1">
      <c r="B55" s="4"/>
      <c r="C55" s="4"/>
    </row>
    <row r="56" spans="2:3" ht="18" customHeight="1">
      <c r="B56" s="4"/>
      <c r="C56" s="4"/>
    </row>
    <row r="57" spans="2:3" ht="18" customHeight="1">
      <c r="B57" s="4"/>
      <c r="C57" s="4"/>
    </row>
    <row r="58" spans="2:3" ht="18" customHeight="1">
      <c r="B58" s="4"/>
      <c r="C58" s="4"/>
    </row>
    <row r="59" spans="2:3" ht="18" customHeight="1">
      <c r="B59" s="4"/>
      <c r="C59" s="4"/>
    </row>
    <row r="60" spans="2:3" ht="18" customHeight="1">
      <c r="B60" s="4"/>
      <c r="C60" s="4"/>
    </row>
    <row r="61" spans="2:3" ht="18" customHeight="1">
      <c r="B61" s="4"/>
      <c r="C61" s="4"/>
    </row>
    <row r="62" spans="2:3" ht="18" customHeight="1">
      <c r="B62" s="4"/>
      <c r="C62" s="4"/>
    </row>
    <row r="63" spans="2:3" ht="18" customHeight="1">
      <c r="B63" s="4"/>
      <c r="C63" s="4"/>
    </row>
    <row r="64" spans="2:3" ht="18" customHeight="1">
      <c r="B64" s="4"/>
      <c r="C64" s="4"/>
    </row>
    <row r="65" spans="2:3" ht="18" customHeight="1">
      <c r="B65" s="4"/>
      <c r="C65" s="4"/>
    </row>
    <row r="66" spans="2:3" ht="18" customHeight="1">
      <c r="B66" s="4"/>
      <c r="C66" s="4"/>
    </row>
    <row r="67" spans="2:3" ht="18" customHeight="1">
      <c r="B67" s="4"/>
      <c r="C67" s="4"/>
    </row>
    <row r="68" spans="2:3" ht="18" customHeight="1">
      <c r="B68" s="4"/>
      <c r="C68" s="4"/>
    </row>
    <row r="69" spans="2:3" ht="18" customHeight="1">
      <c r="B69" s="4"/>
      <c r="C69" s="4"/>
    </row>
    <row r="70" spans="2:3" ht="18" customHeight="1">
      <c r="B70" s="4"/>
      <c r="C70" s="4"/>
    </row>
    <row r="71" spans="2:3" ht="18" customHeight="1">
      <c r="B71" s="4"/>
      <c r="C71" s="4"/>
    </row>
    <row r="72" spans="2:3" ht="18" customHeight="1">
      <c r="B72" s="4"/>
      <c r="C72" s="4"/>
    </row>
    <row r="73" spans="2:3" ht="18" customHeight="1">
      <c r="B73" s="4"/>
      <c r="C73" s="4"/>
    </row>
    <row r="74" spans="2:3" ht="18" customHeight="1">
      <c r="B74" s="4"/>
      <c r="C74" s="4"/>
    </row>
    <row r="75" spans="2:3" ht="18" customHeight="1">
      <c r="B75" s="4"/>
      <c r="C75" s="4"/>
    </row>
    <row r="76" spans="2:3" ht="18" customHeight="1">
      <c r="B76" s="4"/>
      <c r="C76" s="4"/>
    </row>
    <row r="77" spans="2:3" ht="18" customHeight="1">
      <c r="B77" s="4"/>
      <c r="C77" s="4"/>
    </row>
    <row r="78" spans="2:3" ht="18" customHeight="1">
      <c r="B78" s="4"/>
      <c r="C78" s="4"/>
    </row>
    <row r="79" spans="2:3" ht="18" customHeight="1">
      <c r="B79" s="4"/>
      <c r="C79" s="4"/>
    </row>
    <row r="80" spans="2:3" ht="18" customHeight="1">
      <c r="B80" s="4"/>
      <c r="C80" s="4"/>
    </row>
    <row r="81" spans="2:3" ht="18" customHeight="1">
      <c r="B81" s="4"/>
      <c r="C81" s="4"/>
    </row>
    <row r="82" spans="2:3" ht="18" customHeight="1">
      <c r="B82" s="4"/>
      <c r="C82" s="4"/>
    </row>
    <row r="83" spans="2:3" ht="18" customHeight="1">
      <c r="B83" s="4"/>
      <c r="C83" s="4"/>
    </row>
    <row r="84" spans="2:3" ht="18" customHeight="1">
      <c r="B84" s="4"/>
      <c r="C84" s="4"/>
    </row>
    <row r="85" spans="2:3" ht="18" customHeight="1">
      <c r="B85" s="4"/>
      <c r="C85" s="4"/>
    </row>
    <row r="86" spans="2:3" ht="18" customHeight="1">
      <c r="B86" s="4"/>
      <c r="C86" s="4"/>
    </row>
    <row r="87" spans="2:3" ht="18" customHeight="1">
      <c r="B87" s="4"/>
      <c r="C87" s="4"/>
    </row>
    <row r="88" spans="2:3" ht="18" customHeight="1">
      <c r="B88" s="4"/>
      <c r="C88" s="4"/>
    </row>
    <row r="89" spans="2:3" ht="18" customHeight="1">
      <c r="B89" s="4"/>
      <c r="C89" s="4"/>
    </row>
    <row r="90" spans="2:3" ht="18" customHeight="1">
      <c r="B90" s="4"/>
      <c r="C90" s="4"/>
    </row>
    <row r="91" spans="2:3" ht="18" customHeight="1">
      <c r="B91" s="4"/>
      <c r="C91" s="4"/>
    </row>
    <row r="92" spans="2:3" ht="18" customHeight="1">
      <c r="B92" s="4"/>
      <c r="C92" s="4"/>
    </row>
    <row r="93" spans="2:3" ht="18" customHeight="1">
      <c r="B93" s="4"/>
      <c r="C93" s="4"/>
    </row>
    <row r="94" spans="2:3" ht="18" customHeight="1">
      <c r="B94" s="4"/>
      <c r="C94" s="4"/>
    </row>
    <row r="95" spans="2:3" ht="18" customHeight="1">
      <c r="B95" s="4"/>
      <c r="C95" s="4"/>
    </row>
    <row r="96" spans="2:3" ht="18" customHeight="1">
      <c r="B96" s="4"/>
      <c r="C96" s="4"/>
    </row>
    <row r="97" spans="2:3" ht="18" customHeight="1">
      <c r="B97" s="4"/>
      <c r="C97" s="4"/>
    </row>
    <row r="98" spans="2:3" ht="18" customHeight="1">
      <c r="B98" s="4"/>
      <c r="C98" s="4"/>
    </row>
    <row r="99" spans="2:3" ht="18" customHeight="1">
      <c r="B99" s="4"/>
      <c r="C99" s="4"/>
    </row>
    <row r="100" spans="2:3" ht="18" customHeight="1">
      <c r="B100" s="4"/>
      <c r="C100" s="4"/>
    </row>
    <row r="101" spans="2:3" ht="18" customHeight="1">
      <c r="B101" s="4"/>
      <c r="C101" s="4"/>
    </row>
    <row r="102" spans="2:3" ht="18" customHeight="1">
      <c r="B102" s="4"/>
      <c r="C102" s="4"/>
    </row>
    <row r="103" spans="2:3" ht="18" customHeight="1">
      <c r="B103" s="4"/>
      <c r="C103" s="4"/>
    </row>
    <row r="104" spans="2:3" ht="18" customHeight="1">
      <c r="B104" s="4"/>
      <c r="C104" s="4"/>
    </row>
    <row r="105" spans="2:3" ht="18" customHeight="1">
      <c r="B105" s="4"/>
      <c r="C105" s="4"/>
    </row>
    <row r="106" spans="2:3" ht="18" customHeight="1">
      <c r="B106" s="4"/>
      <c r="C106" s="4"/>
    </row>
    <row r="107" spans="2:3" ht="18" customHeight="1">
      <c r="B107" s="4"/>
      <c r="C107" s="4"/>
    </row>
    <row r="108" spans="2:3" ht="18" customHeight="1">
      <c r="B108" s="4"/>
      <c r="C108" s="4"/>
    </row>
    <row r="109" spans="2:3" ht="18" customHeight="1">
      <c r="B109" s="4"/>
      <c r="C109" s="4"/>
    </row>
    <row r="110" spans="2:3" ht="18" customHeight="1">
      <c r="B110" s="4"/>
      <c r="C110" s="4"/>
    </row>
    <row r="111" spans="2:3" ht="18" customHeight="1">
      <c r="B111" s="4"/>
      <c r="C111" s="4"/>
    </row>
    <row r="112" spans="2:3" ht="18" customHeight="1">
      <c r="B112" s="4"/>
      <c r="C112" s="4"/>
    </row>
    <row r="113" spans="2:3" ht="18" customHeight="1">
      <c r="B113" s="4"/>
      <c r="C113" s="4"/>
    </row>
    <row r="114" spans="2:3" ht="18" customHeight="1">
      <c r="B114" s="4"/>
      <c r="C114" s="4"/>
    </row>
    <row r="115" spans="2:3" ht="18" customHeight="1">
      <c r="B115" s="4"/>
      <c r="C115" s="4"/>
    </row>
    <row r="116" spans="2:3" ht="18" customHeight="1">
      <c r="B116" s="4"/>
      <c r="C116" s="4"/>
    </row>
    <row r="117" spans="2:3" ht="18" customHeight="1">
      <c r="B117" s="4"/>
      <c r="C117" s="4"/>
    </row>
    <row r="118" spans="2:3" ht="18" customHeight="1">
      <c r="B118" s="4"/>
      <c r="C118" s="4"/>
    </row>
    <row r="119" spans="2:3" ht="18" customHeight="1">
      <c r="B119" s="4"/>
      <c r="C119" s="4"/>
    </row>
    <row r="120" spans="2:3" ht="18" customHeight="1">
      <c r="B120" s="4"/>
      <c r="C120" s="4"/>
    </row>
    <row r="121" spans="2:3" ht="18" customHeight="1">
      <c r="B121" s="4"/>
      <c r="C121" s="4"/>
    </row>
    <row r="122" spans="2:3" ht="18" customHeight="1">
      <c r="B122" s="4"/>
      <c r="C122" s="4"/>
    </row>
    <row r="123" spans="2:3" ht="18" customHeight="1">
      <c r="B123" s="4"/>
      <c r="C123" s="4"/>
    </row>
    <row r="124" spans="2:3" ht="18" customHeight="1">
      <c r="B124" s="4"/>
      <c r="C124" s="4"/>
    </row>
    <row r="125" spans="2:3" ht="18" customHeight="1">
      <c r="B125" s="4"/>
      <c r="C125" s="4"/>
    </row>
    <row r="126" spans="2:3" ht="18" customHeight="1">
      <c r="B126" s="4"/>
      <c r="C126" s="4"/>
    </row>
    <row r="127" spans="2:3" ht="18" customHeight="1">
      <c r="B127" s="4"/>
      <c r="C127" s="4"/>
    </row>
  </sheetData>
  <sheetProtection password="CA45" sheet="1" objects="1" scenarios="1"/>
  <mergeCells count="3">
    <mergeCell ref="B1:E1"/>
    <mergeCell ref="B3:C3"/>
    <mergeCell ref="B4:C4"/>
  </mergeCells>
  <printOptions/>
  <pageMargins left="0.3937007874015748" right="0.3937007874015748" top="0.5905511811023623" bottom="0.3937007874015748" header="0.5118110236220472" footer="0.5118110236220472"/>
  <pageSetup cellComments="asDisplayed" fitToHeight="1" fitToWidth="1"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B6"/>
  <sheetViews>
    <sheetView workbookViewId="0" topLeftCell="A1">
      <selection activeCell="C2" sqref="C2"/>
    </sheetView>
  </sheetViews>
  <sheetFormatPr defaultColWidth="11.421875" defaultRowHeight="12.75"/>
  <cols>
    <col min="2" max="2" width="14.57421875" style="0" hidden="1" customWidth="1"/>
  </cols>
  <sheetData>
    <row r="1" ht="12.75">
      <c r="B1" s="56" t="s">
        <v>24</v>
      </c>
    </row>
    <row r="2" ht="12.75">
      <c r="B2" s="57" t="s">
        <v>23</v>
      </c>
    </row>
    <row r="3" ht="12.75">
      <c r="B3" s="58" t="s">
        <v>0</v>
      </c>
    </row>
    <row r="4" ht="12.75">
      <c r="B4" s="59" t="s">
        <v>17</v>
      </c>
    </row>
    <row r="5" ht="12.75">
      <c r="B5" s="58" t="s">
        <v>29</v>
      </c>
    </row>
    <row r="6" ht="12.75">
      <c r="B6" s="60" t="s">
        <v>30</v>
      </c>
    </row>
  </sheetData>
  <sheetProtection password="CA45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MEUNIER</dc:creator>
  <cp:keywords/>
  <dc:description/>
  <cp:lastModifiedBy>Sylvie MEUNIER</cp:lastModifiedBy>
  <cp:lastPrinted>2007-09-21T08:59:14Z</cp:lastPrinted>
  <dcterms:created xsi:type="dcterms:W3CDTF">2007-07-16T07:22:54Z</dcterms:created>
  <dcterms:modified xsi:type="dcterms:W3CDTF">2007-09-28T08:49:45Z</dcterms:modified>
  <cp:category/>
  <cp:version/>
  <cp:contentType/>
  <cp:contentStatus/>
</cp:coreProperties>
</file>